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5\THANG 12\"/>
    </mc:Choice>
  </mc:AlternateContent>
  <xr:revisionPtr revIDLastSave="0" documentId="13_ncr:1_{EB3EA4CC-8D6B-40ED-B9F8-F0769079A8FD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L30" i="8" l="1"/>
  <c r="L18" i="8"/>
  <c r="L12" i="8"/>
  <c r="L25" i="8"/>
  <c r="L7" i="8" l="1"/>
  <c r="L13" i="8"/>
  <c r="L11" i="8" l="1"/>
  <c r="F25" i="8" l="1"/>
  <c r="E25" i="8"/>
  <c r="F14" i="8" l="1"/>
  <c r="E14" i="8"/>
  <c r="E8" i="8"/>
  <c r="F7" i="8"/>
  <c r="E7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G29" i="8"/>
  <c r="G23" i="8"/>
  <c r="C29" i="8"/>
  <c r="L23" i="8"/>
  <c r="K23" i="8" s="1"/>
  <c r="C23" i="8"/>
  <c r="L17" i="8"/>
  <c r="K17" i="8" s="1"/>
  <c r="C17" i="8"/>
  <c r="G17" i="8"/>
  <c r="K11" i="8"/>
  <c r="G11" i="8"/>
  <c r="C11" i="8"/>
  <c r="F20" i="8"/>
  <c r="E19" i="8" l="1"/>
  <c r="E20" i="8"/>
  <c r="F8" i="8"/>
  <c r="L8" i="8"/>
  <c r="K7" i="8"/>
  <c r="I30" i="8" l="1"/>
  <c r="I24" i="8"/>
  <c r="I18" i="8"/>
  <c r="I12" i="8"/>
  <c r="K30" i="8"/>
  <c r="C30" i="8"/>
  <c r="C25" i="8" l="1"/>
  <c r="C26" i="8"/>
  <c r="G22" i="8" l="1"/>
  <c r="G28" i="8"/>
  <c r="H28" i="8" l="1"/>
  <c r="H22" i="8"/>
  <c r="H16" i="8"/>
  <c r="G16" i="8"/>
  <c r="G10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H10" i="8" l="1"/>
  <c r="F26" i="8"/>
  <c r="E26" i="8"/>
  <c r="F19" i="8"/>
  <c r="F13" i="8"/>
  <c r="E13" i="8"/>
  <c r="C12" i="8" l="1"/>
  <c r="C7" i="8" l="1"/>
  <c r="C10" i="8"/>
  <c r="C14" i="8"/>
  <c r="C16" i="8"/>
  <c r="C13" i="8"/>
  <c r="C18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H6" i="3"/>
  <c r="H5" i="20"/>
  <c r="L7" i="19"/>
  <c r="H6" i="14"/>
  <c r="H6" i="6"/>
  <c r="H6" i="4"/>
  <c r="J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<sst xmlns="http://schemas.openxmlformats.org/spreadsheetml/2006/main" count="980" uniqueCount="405">
  <si>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</si>
  <si>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</si>
  <si>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</si>
  <si>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</si>
  <si>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</si>
  <si>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</si>
  <si>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</si>
  <si>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</si>
  <si>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</si>
  <si>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</si>
  <si>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</si>
  <si>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</si>
  <si>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</si>
  <si>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</si>
  <si>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</si>
  <si>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</si>
  <si>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</si>
  <si>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</si>
  <si>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</si>
  <si>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</si>
  <si>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</si>
  <si>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</si>
  <si>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</si>
  <si>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</si>
  <si>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</si>
  <si>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</si>
  <si>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</si>
  <si>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</si>
  <si>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</si>
  <si>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</si>
  <si>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</si>
  <si>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</si>
  <si>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</si>
  <si>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</si>
  <si>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</si>
  <si>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</si>
  <si>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</si>
  <si>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</si>
  <si>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</si>
  <si>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</si>
  <si>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</si>
  <si>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</si>
  <si>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</si>
  <si>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</si>
  <si>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</si>
  <si>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</si>
  <si>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</si>
  <si>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</si>
  <si>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</si>
  <si>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</si>
  <si>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</si>
  <si>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</si>
  <si>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</si>
  <si>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</si>
  <si>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</si>
  <si>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</si>
  <si>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</si>
  <si>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ETA
BRE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</si>
  <si>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</si>
  <si>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</si>
  <si>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</si>
  <si>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</si>
  <si>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</si>
  <si>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</si>
  <si>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</si>
  <si>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</si>
  <si>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</si>
  <si>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</si>
  <si>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</si>
  <si>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</si>
  <si>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</si>
  <si>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</si>
  <si>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</si>
  <si>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</si>
  <si>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</si>
  <si>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</si>
  <si>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</si>
  <si>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</si>
  <si>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</si>
  <si>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</si>
  <si>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</si>
  <si>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</si>
  <si>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</si>
  <si>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</si>
  <si>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</si>
  <si>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</si>
  <si>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</si>
  <si>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</si>
  <si>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</si>
  <si>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</si>
  <si>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</si>
  <si>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</si>
  <si>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</si>
  <si>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</si>
  <si>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</si>
  <si>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BGL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</si>
  <si>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</si>
  <si>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</si>
  <si>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</si>
  <si>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</si>
  <si>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</si>
  <si>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</si>
  <si>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</si>
  <si>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</si>
  <si>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</si>
  <si>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</si>
  <si>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</si>
  <si>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</si>
  <si>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</si>
  <si>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</si>
  <si>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</si>
  <si>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</si>
  <si>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</si>
  <si>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</si>
  <si>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</si>
  <si>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</si>
  <si>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</si>
  <si>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
MAA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</si>
  <si>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</si>
  <si>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</si>
  <si>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</si>
  <si>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</si>
  <si>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</si>
  <si>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</si>
  <si>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</si>
  <si>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</si>
  <si>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</si>
  <si>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</si>
  <si>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</si>
  <si>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</si>
  <si>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</si>
  <si>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</si>
  <si>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</si>
  <si>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</si>
  <si>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</si>
  <si>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</si>
  <si>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</si>
  <si>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</si>
  <si>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</si>
  <si>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</si>
  <si>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</si>
  <si>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</si>
  <si>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</si>
  <si>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</si>
  <si>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</si>
  <si>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</si>
  <si>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</si>
  <si>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</si>
  <si>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</si>
  <si>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</si>
  <si>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</si>
  <si>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</si>
  <si>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</si>
  <si>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</si>
  <si>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</si>
  <si>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</si>
  <si>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</si>
  <si>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</si>
  <si>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</si>
  <si>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</si>
  <si>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</si>
  <si>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</si>
  <si>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</si>
  <si>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</si>
  <si>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</si>
  <si>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</si>
  <si>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</si>
  <si>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</si>
  <si>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</si>
  <si>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PKL</t>
  </si>
  <si>
    <t xml:space="preserve">CONNECTING VESSEL </t>
  </si>
  <si>
    <t>ETD PKL</t>
  </si>
  <si>
    <t>NYK PAULA</t>
  </si>
  <si>
    <t>ETA
TYO
(7-8days)</t>
  </si>
  <si>
    <t>ETA
YOK
(12-13 days)</t>
  </si>
  <si>
    <t>WAN HAI 296</t>
  </si>
  <si>
    <t>VIETSUN FORTUNE</t>
  </si>
  <si>
    <t>VIETSUN HARMONY</t>
  </si>
  <si>
    <t>DIRECT</t>
  </si>
  <si>
    <t>VIETSUN DYNAMIC</t>
  </si>
  <si>
    <t>CONECTING VESSEL</t>
  </si>
  <si>
    <t xml:space="preserve">DIRECT </t>
  </si>
  <si>
    <t>ETA -RGN(MIP PORT)</t>
  </si>
  <si>
    <t>MILD ORCHID</t>
  </si>
  <si>
    <t xml:space="preserve">INCHEON VOYAGER </t>
  </si>
  <si>
    <t>WAN HAI 289</t>
  </si>
  <si>
    <t/>
  </si>
  <si>
    <t xml:space="preserve">STARSHIP DRACO </t>
  </si>
  <si>
    <t>INCRES</t>
  </si>
  <si>
    <t>SITC XINGDE</t>
  </si>
  <si>
    <t>WAN HAI 292</t>
  </si>
  <si>
    <t>INTERASIA PURSUIT</t>
  </si>
  <si>
    <t>N060</t>
  </si>
  <si>
    <t>HONG AN</t>
  </si>
  <si>
    <t>YM CONSTANCY</t>
  </si>
  <si>
    <t>N068</t>
  </si>
  <si>
    <t>N046</t>
  </si>
  <si>
    <t>WAN HAI 317</t>
  </si>
  <si>
    <t>RACHA BHUM</t>
  </si>
  <si>
    <t>006W</t>
  </si>
  <si>
    <t>WAN HAI 359</t>
  </si>
  <si>
    <t>SITC KEELUNG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</si>
  <si>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</si>
  <si>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</si>
  <si>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</si>
  <si>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4:00 PM</t>
  </si>
  <si>
    <t>OOCL DAFFODIL</t>
  </si>
  <si>
    <t>002E</t>
  </si>
  <si>
    <t>EVER OMNI</t>
  </si>
  <si>
    <t>N059</t>
  </si>
  <si>
    <t>N069</t>
  </si>
  <si>
    <t>V.2519N</t>
  </si>
  <si>
    <t xml:space="preserve">SITC CHANGDE </t>
  </si>
  <si>
    <t>CAT LAI - WAREHOUSE 1-GATE 11</t>
  </si>
  <si>
    <t>ICD TRANSIMEX- WAREHOUSE 40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</si>
  <si>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</si>
  <si>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</si>
  <si>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</si>
  <si>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</si>
  <si>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</si>
  <si>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</si>
  <si>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</si>
  <si>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</si>
  <si>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 xml:space="preserve">EVER BRAVE </t>
  </si>
  <si>
    <t>CEBU</t>
  </si>
  <si>
    <t>NEWPORT CYPRESS 99</t>
  </si>
  <si>
    <t xml:space="preserve">KMTC LAEM CHABANG </t>
  </si>
  <si>
    <t>2513N</t>
  </si>
  <si>
    <t xml:space="preserve">KMTC OSAKA </t>
  </si>
  <si>
    <t>WAN HAI 290</t>
  </si>
  <si>
    <t>WAN HAI 293</t>
  </si>
  <si>
    <t>S052</t>
  </si>
  <si>
    <t>VIRA BHUM</t>
  </si>
  <si>
    <t>2513S</t>
  </si>
  <si>
    <t>2512S</t>
  </si>
  <si>
    <t>SITC CHANGDE</t>
  </si>
  <si>
    <t>2521N</t>
  </si>
  <si>
    <t>AMOUREUX</t>
  </si>
  <si>
    <t>V.2523N</t>
  </si>
  <si>
    <t>SITC RUNDE</t>
  </si>
  <si>
    <t>2523N</t>
  </si>
  <si>
    <t>SITC SHANGDE</t>
  </si>
  <si>
    <t>18A LUU TRONG LU ST, TAN THUAN WARD, HCMC</t>
  </si>
  <si>
    <t>2508N</t>
  </si>
  <si>
    <t xml:space="preserve"> 2509N</t>
  </si>
  <si>
    <t>MONICA</t>
  </si>
  <si>
    <t>047S</t>
  </si>
  <si>
    <t>307W</t>
  </si>
  <si>
    <t>YM CENTENNIAL</t>
  </si>
  <si>
    <t>WAN HAI 335</t>
  </si>
  <si>
    <t>027N</t>
  </si>
  <si>
    <t>129S</t>
  </si>
  <si>
    <t>060S</t>
  </si>
  <si>
    <t>DONGJIN CONFIDENT 0139N</t>
  </si>
  <si>
    <t>SAWASDEE PACIFIC 2520N</t>
  </si>
  <si>
    <t>WAN HAI 291</t>
  </si>
  <si>
    <t>INTERASIA VISION</t>
  </si>
  <si>
    <t>S076</t>
  </si>
  <si>
    <t xml:space="preserve">HEUNG-A HOCHIMINH </t>
  </si>
  <si>
    <t>003E</t>
  </si>
  <si>
    <t>11:00 SAT</t>
  </si>
  <si>
    <t>SPIL NIRMALA</t>
  </si>
  <si>
    <t>099B</t>
  </si>
  <si>
    <t>N072</t>
  </si>
  <si>
    <t>STARSHIP NEPTUNE</t>
  </si>
  <si>
    <t>0018N</t>
  </si>
  <si>
    <t>SITC JIANGSU</t>
  </si>
  <si>
    <t xml:space="preserve">SITC SHANDONG </t>
  </si>
  <si>
    <t>2525N</t>
  </si>
  <si>
    <t>SITC HANSHIN</t>
  </si>
  <si>
    <t>INDURO</t>
  </si>
  <si>
    <t>SITC XIANDE</t>
  </si>
  <si>
    <t>ZHONG GU HUANG HAI</t>
  </si>
  <si>
    <t xml:space="preserve">SAWASDEE SUNRISE </t>
  </si>
  <si>
    <t>2522S</t>
  </si>
  <si>
    <t xml:space="preserve">SAWASDEE INCHEON </t>
  </si>
  <si>
    <t>2521S</t>
  </si>
  <si>
    <t>SAWASDEE SUNRISE</t>
  </si>
  <si>
    <t xml:space="preserve">2523S </t>
  </si>
  <si>
    <t>SAWASDEE INCHEON</t>
  </si>
  <si>
    <t>16:00 TUE</t>
  </si>
  <si>
    <t xml:space="preserve"> 2522S</t>
  </si>
  <si>
    <t xml:space="preserve">KMTC XIAMEN </t>
  </si>
  <si>
    <t xml:space="preserve"> 2510S</t>
  </si>
  <si>
    <t>HEUNG-A HOCHIMINH</t>
  </si>
  <si>
    <t xml:space="preserve">KMTC SURABAYA </t>
  </si>
  <si>
    <t>2510S</t>
  </si>
  <si>
    <t>S080</t>
  </si>
  <si>
    <t>S088</t>
  </si>
  <si>
    <t>S077</t>
  </si>
  <si>
    <t>POS HOCHIMINH 1056N</t>
  </si>
  <si>
    <t>SKY SUNSHINE 2515N</t>
  </si>
  <si>
    <t>SKY RAINBOW 2515N</t>
  </si>
  <si>
    <t>SAWASDEE PACIFIC 2521N</t>
  </si>
  <si>
    <t>POS SINGAPORE 1028N</t>
  </si>
  <si>
    <t>POS HOCHIMINH 1057N</t>
  </si>
  <si>
    <t>SKY SUNSHINE 2516N</t>
  </si>
  <si>
    <t>PEGASUS PROTO 2514N</t>
  </si>
  <si>
    <t>STARSHIP URSA 2514N</t>
  </si>
  <si>
    <t>KMTC DALIAN 2511N</t>
  </si>
  <si>
    <t>SAWASDEE DENEB 2513N</t>
  </si>
  <si>
    <t>SM JAKARTA 2516E</t>
  </si>
  <si>
    <t>DONGJIN CONFIDENT 0140N</t>
  </si>
  <si>
    <t>KMTC BANGKOK 2515N</t>
  </si>
  <si>
    <t>STARSHIP URSA 2515N</t>
  </si>
  <si>
    <t>130S</t>
  </si>
  <si>
    <t>061S</t>
  </si>
  <si>
    <t>131S</t>
  </si>
  <si>
    <t>062S</t>
  </si>
  <si>
    <t>WANHAI 358</t>
  </si>
  <si>
    <t>0010N</t>
  </si>
  <si>
    <t>IRENES RALLY</t>
  </si>
  <si>
    <t>0006N </t>
  </si>
  <si>
    <t>140N</t>
  </si>
  <si>
    <t>ACX PEARL</t>
  </si>
  <si>
    <t>0283N</t>
  </si>
  <si>
    <t xml:space="preserve">STARSHIP JUPITER </t>
  </si>
  <si>
    <t>2509N</t>
  </si>
  <si>
    <t>2059N</t>
  </si>
  <si>
    <t>N034</t>
  </si>
  <si>
    <t>2516N</t>
  </si>
  <si>
    <t>2514N</t>
  </si>
  <si>
    <t>2510N</t>
  </si>
  <si>
    <t>INCHEON VOYAGER</t>
  </si>
  <si>
    <t>2519N</t>
  </si>
  <si>
    <t>15:00 MON</t>
  </si>
  <si>
    <t>ONE INTERLIGENCE</t>
  </si>
  <si>
    <t xml:space="preserve">YM WREATH </t>
  </si>
  <si>
    <t>033W</t>
  </si>
  <si>
    <t xml:space="preserve">COSCO SHIPPING AZALEA </t>
  </si>
  <si>
    <t xml:space="preserve">ONE TRUTH </t>
  </si>
  <si>
    <t>028W</t>
  </si>
  <si>
    <t>ONE TRIUMPH</t>
  </si>
  <si>
    <t>029W</t>
  </si>
  <si>
    <t>2547N</t>
  </si>
  <si>
    <t>2532N</t>
  </si>
  <si>
    <t>2534N</t>
  </si>
  <si>
    <t>2550N</t>
  </si>
  <si>
    <t xml:space="preserve"> 2534N</t>
  </si>
  <si>
    <t>308W</t>
  </si>
  <si>
    <t>309W</t>
  </si>
  <si>
    <t>310W</t>
  </si>
  <si>
    <t>311W</t>
  </si>
  <si>
    <t>ZHONG GU XIONG AN</t>
  </si>
  <si>
    <t>W001</t>
  </si>
  <si>
    <t>W237</t>
  </si>
  <si>
    <t>W204</t>
  </si>
  <si>
    <t>W095</t>
  </si>
  <si>
    <t>W002</t>
  </si>
  <si>
    <t>017S</t>
  </si>
  <si>
    <t>048S</t>
  </si>
  <si>
    <t>018S</t>
  </si>
  <si>
    <t>049S</t>
  </si>
  <si>
    <t>COSCO ADEN 137S</t>
  </si>
  <si>
    <t>OOCL YOKOHAMA 207S</t>
  </si>
  <si>
    <t>OOCL TEXAS 225S</t>
  </si>
  <si>
    <t>OOCL CHICAGO 116S</t>
  </si>
  <si>
    <t>KOTA LUMAYAN 186S</t>
  </si>
  <si>
    <t>048B</t>
  </si>
  <si>
    <t>100A</t>
  </si>
  <si>
    <t>060B</t>
  </si>
  <si>
    <t>049A</t>
  </si>
  <si>
    <t>100B</t>
  </si>
  <si>
    <t>061A</t>
  </si>
  <si>
    <t>049B</t>
  </si>
  <si>
    <t>HORAI BRIDGE</t>
  </si>
  <si>
    <t>218N</t>
  </si>
  <si>
    <t>16:00 TFRI</t>
  </si>
  <si>
    <t>061B</t>
  </si>
  <si>
    <t>101A</t>
  </si>
  <si>
    <t>2527N</t>
  </si>
  <si>
    <t>DAPHNE</t>
  </si>
  <si>
    <t>881N</t>
  </si>
  <si>
    <t>SAMAL</t>
  </si>
  <si>
    <t>2548N</t>
  </si>
  <si>
    <t>1028N</t>
  </si>
  <si>
    <t>WAN HAI 370</t>
  </si>
  <si>
    <t>N022</t>
  </si>
  <si>
    <t>WAN HAI 368</t>
  </si>
  <si>
    <t>N030</t>
  </si>
  <si>
    <t>WAN HAI 372</t>
  </si>
  <si>
    <t>N021</t>
  </si>
  <si>
    <t>INTERASIA TENACITY</t>
  </si>
  <si>
    <t>N015</t>
  </si>
  <si>
    <t>2546N</t>
  </si>
  <si>
    <t>N063</t>
  </si>
  <si>
    <t>N073</t>
  </si>
  <si>
    <t xml:space="preserve">INTERASIA PROGRESS </t>
  </si>
  <si>
    <t>N105</t>
  </si>
  <si>
    <t>WAN HAI 362</t>
  </si>
  <si>
    <t>N023</t>
  </si>
  <si>
    <t>INTERASIA MOMENTUM</t>
  </si>
  <si>
    <t>N064</t>
  </si>
  <si>
    <t>N024</t>
  </si>
  <si>
    <t xml:space="preserve"> 060N</t>
  </si>
  <si>
    <t>028N</t>
  </si>
  <si>
    <t>CNC PUMA</t>
  </si>
  <si>
    <t>0XKN8N1NC</t>
  </si>
  <si>
    <t>061N</t>
  </si>
  <si>
    <t>056E</t>
  </si>
  <si>
    <t>GU549W</t>
  </si>
  <si>
    <t>OOCL BERLIN</t>
  </si>
  <si>
    <t>BREMEN</t>
  </si>
  <si>
    <t>OOCL MAGNOLIA</t>
  </si>
  <si>
    <t>OOCL KAPOK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</si>
</sst>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6" applyNumberFormat="0" applyFont="0" applyAlignment="0" applyProtection="0"/>
    <xf numFmtId="0" fontId="43" fillId="78" borderId="56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6" fontId="95" fillId="0" borderId="27" xfId="0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0" fontId="185" fillId="0" borderId="0" xfId="967" applyFont="1" applyFill="1"/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0" fontId="96" fillId="80" borderId="32" xfId="778" applyFont="1" applyFill="1" applyBorder="1" applyAlignment="1" applyProtection="1">
      <alignment vertical="center"/>
      <protection hidden="1"/>
    </xf>
    <xf numFmtId="0" fontId="96" fillId="80" borderId="27" xfId="778" applyFont="1" applyFill="1" applyBorder="1" applyAlignment="1" applyProtection="1">
      <alignment horizontal="center" vertical="center"/>
      <protection hidden="1"/>
    </xf>
    <xf numFmtId="16" fontId="185" fillId="80" borderId="27" xfId="778" applyNumberFormat="1" applyFont="1" applyFill="1" applyBorder="1" applyAlignment="1" applyProtection="1">
      <alignment horizontal="center" vertical="center"/>
      <protection hidden="1"/>
    </xf>
    <xf numFmtId="16" fontId="185" fillId="80" borderId="33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95" fillId="80" borderId="27" xfId="778" applyNumberFormat="1" applyFont="1" applyFill="1" applyBorder="1" applyAlignment="1" applyProtection="1">
      <alignment horizontal="center" vertical="center"/>
      <protection hidden="1"/>
    </xf>
    <xf numFmtId="16" fontId="95" fillId="80" borderId="33" xfId="778" applyNumberFormat="1" applyFont="1" applyFill="1" applyBorder="1" applyAlignment="1" applyProtection="1">
      <alignment horizontal="center" vertical="center"/>
      <protection hidden="1"/>
    </xf>
    <xf numFmtId="16" fontId="95" fillId="80" borderId="34" xfId="778" applyNumberFormat="1" applyFont="1" applyFill="1" applyBorder="1" applyAlignment="1" applyProtection="1">
      <alignment horizontal="center" vertical="center"/>
      <protection hidden="1"/>
    </xf>
    <xf numFmtId="16" fontId="96" fillId="80" borderId="27" xfId="778" applyNumberFormat="1" applyFont="1" applyFill="1" applyBorder="1" applyAlignment="1" applyProtection="1">
      <alignment horizontal="center" vertical="center"/>
      <protection hidden="1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0" fontId="96" fillId="0" borderId="57" xfId="778" applyFont="1" applyFill="1" applyBorder="1" applyAlignment="1" applyProtection="1">
      <alignment vertical="center"/>
      <protection hidden="1"/>
    </xf>
    <xf numFmtId="0" fontId="96" fillId="0" borderId="58" xfId="778" applyFont="1" applyFill="1" applyBorder="1" applyAlignment="1" applyProtection="1">
      <alignment horizontal="center" vertical="center"/>
      <protection hidden="1"/>
    </xf>
    <xf numFmtId="16" fontId="96" fillId="0" borderId="58" xfId="778" applyNumberFormat="1" applyFont="1" applyFill="1" applyBorder="1" applyAlignment="1" applyProtection="1">
      <alignment horizontal="center" vertical="center"/>
      <protection hidden="1"/>
    </xf>
    <xf numFmtId="16" fontId="185" fillId="0" borderId="58" xfId="778" applyNumberFormat="1" applyFont="1" applyFill="1" applyBorder="1" applyAlignment="1" applyProtection="1">
      <alignment horizontal="center" vertical="center"/>
      <protection hidden="1"/>
    </xf>
    <xf numFmtId="16" fontId="95" fillId="0" borderId="58" xfId="0" applyNumberFormat="1" applyFont="1" applyFill="1" applyBorder="1" applyAlignment="1">
      <alignment horizontal="center" vertical="center"/>
    </xf>
    <xf numFmtId="16" fontId="185" fillId="0" borderId="50" xfId="778" applyNumberFormat="1" applyFont="1" applyFill="1" applyBorder="1" applyAlignment="1" applyProtection="1">
      <alignment horizontal="center" vertical="center"/>
      <protection hidden="1"/>
    </xf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63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63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9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horizontal="center" vertical="center" wrapText="1"/>
    </xf>
    <xf numFmtId="16" fontId="185" fillId="81" borderId="65" xfId="0" applyNumberFormat="1" applyFont="1" applyFill="1" applyBorder="1" applyAlignment="1">
      <alignment vertical="center"/>
    </xf>
    <xf numFmtId="16" fontId="185" fillId="81" borderId="60" xfId="0" applyNumberFormat="1" applyFont="1" applyFill="1" applyBorder="1" applyAlignment="1">
      <alignment vertical="center"/>
    </xf>
    <xf numFmtId="16" fontId="96" fillId="81" borderId="60" xfId="0" applyNumberFormat="1" applyFont="1" applyFill="1" applyBorder="1" applyAlignment="1">
      <alignment horizontal="center" vertical="center" wrapText="1"/>
    </xf>
    <xf numFmtId="16" fontId="96" fillId="81" borderId="66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62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62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63" xfId="0" applyNumberFormat="1" applyFont="1" applyFill="1" applyBorder="1" applyAlignment="1">
      <alignment horizontal="left" vertical="center"/>
    </xf>
    <xf numFmtId="20" fontId="201" fillId="0" borderId="68" xfId="0" applyNumberFormat="1" applyFont="1" applyFill="1" applyBorder="1" applyAlignment="1">
      <alignment horizontal="left" vertical="center"/>
    </xf>
    <xf numFmtId="20" fontId="201" fillId="0" borderId="69" xfId="0" applyNumberFormat="1" applyFont="1" applyFill="1" applyBorder="1" applyAlignment="1">
      <alignment horizontal="left" vertical="center"/>
    </xf>
    <xf numFmtId="20" fontId="201" fillId="0" borderId="70" xfId="0" applyNumberFormat="1" applyFont="1" applyFill="1" applyBorder="1" applyAlignment="1">
      <alignment horizontal="left" vertical="center"/>
    </xf>
    <xf numFmtId="0" fontId="185" fillId="0" borderId="71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72" xfId="0" applyNumberFormat="1" applyFont="1" applyFill="1" applyBorder="1" applyAlignment="1">
      <alignment horizontal="center" vertical="center"/>
    </xf>
    <xf numFmtId="20" fontId="201" fillId="0" borderId="73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80" borderId="44" xfId="0" applyNumberFormat="1" applyFont="1" applyFill="1" applyBorder="1" applyAlignment="1">
      <alignment horizontal="center" vertical="center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7" fontId="95" fillId="0" borderId="62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63" xfId="785" applyFont="1" applyFill="1" applyBorder="1" applyAlignment="1">
      <alignment horizontal="center" vertical="center"/>
    </xf>
    <xf numFmtId="0" fontId="96" fillId="76" borderId="54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63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7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4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9" xfId="0" applyFont="1" applyFill="1" applyBorder="1" applyAlignment="1">
      <alignment horizontal="center" vertical="center" wrapText="1"/>
    </xf>
    <xf numFmtId="0" fontId="185" fillId="81" borderId="60" xfId="0" applyFont="1" applyFill="1" applyBorder="1" applyAlignment="1">
      <alignment horizontal="center" vertical="center" wrapText="1"/>
    </xf>
    <xf numFmtId="0" fontId="185" fillId="81" borderId="61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0" fontId="96" fillId="65" borderId="51" xfId="765" applyFont="1" applyFill="1" applyBorder="1" applyAlignment="1">
      <alignment horizontal="center" vertical="center" wrapText="1"/>
    </xf>
    <xf numFmtId="0" fontId="96" fillId="65" borderId="52" xfId="765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3" xfId="961" applyNumberFormat="1" applyFont="1" applyFill="1" applyBorder="1" applyAlignment="1">
      <alignment horizontal="center" vertical="center" wrapText="1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5" xfId="0" applyFont="1" applyFill="1" applyBorder="1" applyAlignment="1">
      <alignment horizontal="center" vertical="center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4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4" sqref="A54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77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78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79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80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497" t="s">
        <v>17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9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00" t="s">
        <v>28</v>
      </c>
      <c r="B20" s="501"/>
      <c r="C20" s="501"/>
      <c r="D20" s="501"/>
      <c r="E20" s="501"/>
      <c r="F20" s="501"/>
      <c r="G20" s="501"/>
      <c r="H20" s="501"/>
      <c r="I20" s="501"/>
      <c r="J20" s="501"/>
      <c r="K20" s="501"/>
      <c r="L20" s="502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496" t="s">
        <v>29</v>
      </c>
      <c r="G22" s="496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496" t="s">
        <v>18</v>
      </c>
      <c r="C26" s="496"/>
      <c r="D26" s="50"/>
      <c r="E26" s="50"/>
      <c r="F26" s="53" t="s">
        <v>43</v>
      </c>
      <c r="G26" s="50"/>
      <c r="H26" s="50"/>
      <c r="I26" s="50"/>
      <c r="J26" s="496" t="s">
        <v>27</v>
      </c>
      <c r="K26" s="496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84</v>
      </c>
      <c r="D30" s="50"/>
      <c r="E30" s="50"/>
      <c r="F30" s="503" t="s">
        <v>19</v>
      </c>
      <c r="G30" s="503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99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496" t="s">
        <v>26</v>
      </c>
      <c r="C34" s="496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496" t="s">
        <v>25</v>
      </c>
      <c r="E37" s="496"/>
      <c r="F37" s="50"/>
      <c r="G37" s="50"/>
      <c r="H37" s="504" t="s">
        <v>23</v>
      </c>
      <c r="I37" s="504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496" t="s">
        <v>24</v>
      </c>
      <c r="G38" s="496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5" sqref="A15"/>
    </sheetView>
  </sheetViews>
  <sheetFormatPr defaultRowHeight="16.5"/>
  <cols>
    <col min="1" max="1" width="14.875" style="116" customWidth="1"/>
    <col min="2" max="2" width="9.75" style="116" customWidth="1"/>
    <col min="3" max="3" width="4.5" style="116" customWidth="1"/>
    <col min="4" max="7" width="8.625" style="116" customWidth="1"/>
    <col min="8" max="8" width="16.5" style="132" customWidth="1"/>
    <col min="9" max="16384" width="9" style="116"/>
  </cols>
  <sheetData>
    <row r="1" spans="1:32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</row>
    <row r="2" spans="1:32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</row>
    <row r="3" spans="1:32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s="114" customFormat="1" ht="21" customHeight="1" thickTop="1">
      <c r="A4" s="558" t="s">
        <v>103</v>
      </c>
      <c r="B4" s="558"/>
      <c r="C4" s="558"/>
      <c r="D4" s="558"/>
      <c r="E4" s="558"/>
      <c r="F4" s="558"/>
      <c r="G4" s="558"/>
      <c r="H4" s="558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5" customHeight="1">
      <c r="B5" s="131"/>
      <c r="C5" s="13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ht="21.75" customHeight="1" thickBot="1">
      <c r="A6" s="115" t="s">
        <v>36</v>
      </c>
      <c r="G6" s="118" t="s">
        <v>90</v>
      </c>
      <c r="H6" s="129">
        <f ca="1">TODAY()</f>
        <v>45986</v>
      </c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</row>
    <row r="7" spans="1:32" ht="29.25" customHeight="1">
      <c r="A7" s="186" t="s">
        <v>1</v>
      </c>
      <c r="B7" s="472" t="s">
        <v>48</v>
      </c>
      <c r="C7" s="529" t="s">
        <v>0</v>
      </c>
      <c r="D7" s="529"/>
      <c r="E7" s="350" t="s">
        <v>47</v>
      </c>
      <c r="F7" s="529" t="s">
        <v>110</v>
      </c>
      <c r="G7" s="529"/>
      <c r="H7" s="187" t="s">
        <v>85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25.5" customHeight="1">
      <c r="A8" s="133" t="s">
        <v>202</v>
      </c>
      <c r="B8" s="213" t="s">
        <v>251</v>
      </c>
      <c r="C8" s="134" t="s">
        <v>137</v>
      </c>
      <c r="D8" s="135">
        <v>45985</v>
      </c>
      <c r="E8" s="135">
        <v>45988</v>
      </c>
      <c r="F8" s="292" t="s">
        <v>58</v>
      </c>
      <c r="G8" s="207">
        <v>45982</v>
      </c>
      <c r="H8" s="562" t="s">
        <v>133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32" ht="25.5" customHeight="1">
      <c r="A9" s="133" t="s">
        <v>188</v>
      </c>
      <c r="B9" s="213" t="s">
        <v>252</v>
      </c>
      <c r="C9" s="134" t="s">
        <v>137</v>
      </c>
      <c r="D9" s="135">
        <v>45992</v>
      </c>
      <c r="E9" s="135">
        <v>45995</v>
      </c>
      <c r="F9" s="292" t="s">
        <v>58</v>
      </c>
      <c r="G9" s="207">
        <v>45989</v>
      </c>
      <c r="H9" s="562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32" ht="25.5" customHeight="1">
      <c r="A10" s="133" t="s">
        <v>202</v>
      </c>
      <c r="B10" s="213" t="s">
        <v>305</v>
      </c>
      <c r="C10" s="134" t="s">
        <v>137</v>
      </c>
      <c r="D10" s="135">
        <v>45999</v>
      </c>
      <c r="E10" s="135">
        <v>46002</v>
      </c>
      <c r="F10" s="292" t="s">
        <v>58</v>
      </c>
      <c r="G10" s="207">
        <v>45996</v>
      </c>
      <c r="H10" s="562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32" ht="25.5" customHeight="1">
      <c r="A11" s="133" t="s">
        <v>188</v>
      </c>
      <c r="B11" s="213" t="s">
        <v>306</v>
      </c>
      <c r="C11" s="134" t="s">
        <v>137</v>
      </c>
      <c r="D11" s="135">
        <v>46006</v>
      </c>
      <c r="E11" s="135">
        <v>46009</v>
      </c>
      <c r="F11" s="292" t="s">
        <v>58</v>
      </c>
      <c r="G11" s="207">
        <v>46003</v>
      </c>
      <c r="H11" s="562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32" ht="25.5" customHeight="1">
      <c r="A12" s="133" t="s">
        <v>202</v>
      </c>
      <c r="B12" s="213" t="s">
        <v>307</v>
      </c>
      <c r="C12" s="134" t="s">
        <v>137</v>
      </c>
      <c r="D12" s="135">
        <v>46013</v>
      </c>
      <c r="E12" s="135">
        <v>46016</v>
      </c>
      <c r="F12" s="292" t="s">
        <v>58</v>
      </c>
      <c r="G12" s="450">
        <v>46010</v>
      </c>
      <c r="H12" s="562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32" s="242" customFormat="1" ht="25.5" customHeight="1" thickBot="1">
      <c r="A13" s="351" t="s">
        <v>188</v>
      </c>
      <c r="B13" s="352" t="s">
        <v>308</v>
      </c>
      <c r="C13" s="300" t="s">
        <v>137</v>
      </c>
      <c r="D13" s="291">
        <v>46020</v>
      </c>
      <c r="E13" s="301">
        <v>46023</v>
      </c>
      <c r="F13" s="293" t="s">
        <v>58</v>
      </c>
      <c r="G13" s="302">
        <v>46017</v>
      </c>
      <c r="H13" s="563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32" ht="25.5" customHeight="1">
      <c r="G14" s="116" t="s">
        <v>204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32" ht="25.5" customHeight="1">
      <c r="A15" s="123" t="s">
        <v>88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32" ht="25.5" customHeight="1"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20" sqref="A20"/>
    </sheetView>
  </sheetViews>
  <sheetFormatPr defaultRowHeight="12.75"/>
  <cols>
    <col min="1" max="1" width="16.3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25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</row>
    <row r="3" spans="1:25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</row>
    <row r="4" spans="1:25" s="14" customFormat="1" ht="23.25" customHeight="1" thickTop="1">
      <c r="A4" s="553" t="s">
        <v>104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</row>
    <row r="5" spans="1:25" ht="15" customHeight="1">
      <c r="A5" s="10" t="s">
        <v>36</v>
      </c>
      <c r="K5" s="90" t="s">
        <v>90</v>
      </c>
      <c r="L5" s="91">
        <f ca="1">TODAY()</f>
        <v>45986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18" t="s">
        <v>1</v>
      </c>
      <c r="B7" s="475" t="s">
        <v>3</v>
      </c>
      <c r="C7" s="566" t="s">
        <v>0</v>
      </c>
      <c r="D7" s="567"/>
      <c r="E7" s="379" t="s">
        <v>51</v>
      </c>
      <c r="F7" s="319" t="s">
        <v>98</v>
      </c>
      <c r="G7" s="319" t="s">
        <v>155</v>
      </c>
      <c r="H7" s="348" t="s">
        <v>156</v>
      </c>
      <c r="I7" s="566" t="s">
        <v>110</v>
      </c>
      <c r="J7" s="568"/>
      <c r="K7" s="311" t="s">
        <v>86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5" customFormat="1" ht="16.5" customHeight="1">
      <c r="A8" s="203" t="s">
        <v>187</v>
      </c>
      <c r="B8" s="474" t="s">
        <v>227</v>
      </c>
      <c r="C8" s="204" t="s">
        <v>137</v>
      </c>
      <c r="D8" s="280">
        <v>45992</v>
      </c>
      <c r="E8" s="280">
        <v>45995</v>
      </c>
      <c r="F8" s="205">
        <v>46020</v>
      </c>
      <c r="G8" s="205">
        <v>46040</v>
      </c>
      <c r="H8" s="205">
        <v>46043</v>
      </c>
      <c r="I8" s="80" t="s">
        <v>160</v>
      </c>
      <c r="J8" s="206">
        <v>45989</v>
      </c>
      <c r="K8" s="564" t="s">
        <v>131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 thickBot="1">
      <c r="A9" s="395" t="s">
        <v>184</v>
      </c>
      <c r="B9" s="477" t="s">
        <v>243</v>
      </c>
      <c r="C9" s="396" t="s">
        <v>157</v>
      </c>
      <c r="D9" s="397">
        <v>45994</v>
      </c>
      <c r="E9" s="397">
        <v>45997</v>
      </c>
      <c r="F9" s="398">
        <v>46022</v>
      </c>
      <c r="G9" s="398">
        <v>46042</v>
      </c>
      <c r="H9" s="398">
        <v>46045</v>
      </c>
      <c r="I9" s="399" t="s">
        <v>325</v>
      </c>
      <c r="J9" s="400">
        <v>45992</v>
      </c>
      <c r="K9" s="56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203" t="s">
        <v>316</v>
      </c>
      <c r="B10" s="474" t="s">
        <v>317</v>
      </c>
      <c r="C10" s="204" t="s">
        <v>137</v>
      </c>
      <c r="D10" s="205">
        <v>45999</v>
      </c>
      <c r="E10" s="205">
        <v>46002</v>
      </c>
      <c r="F10" s="205">
        <v>46027</v>
      </c>
      <c r="G10" s="205">
        <v>46047</v>
      </c>
      <c r="H10" s="205">
        <v>46050</v>
      </c>
      <c r="I10" s="80" t="s">
        <v>160</v>
      </c>
      <c r="J10" s="206">
        <v>45996</v>
      </c>
      <c r="K10" s="564"/>
    </row>
    <row r="11" spans="1:25" ht="16.5" customHeight="1" thickBot="1">
      <c r="A11" s="312" t="s">
        <v>285</v>
      </c>
      <c r="B11" s="477" t="s">
        <v>318</v>
      </c>
      <c r="C11" s="309" t="s">
        <v>157</v>
      </c>
      <c r="D11" s="65">
        <v>46001</v>
      </c>
      <c r="E11" s="65">
        <v>46004</v>
      </c>
      <c r="F11" s="310">
        <v>46029</v>
      </c>
      <c r="G11" s="310">
        <v>46049</v>
      </c>
      <c r="H11" s="310">
        <v>46052</v>
      </c>
      <c r="I11" s="65" t="s">
        <v>325</v>
      </c>
      <c r="J11" s="279">
        <v>45999</v>
      </c>
      <c r="K11" s="564"/>
    </row>
    <row r="12" spans="1:25" ht="16.5" customHeight="1">
      <c r="A12" s="203" t="s">
        <v>200</v>
      </c>
      <c r="B12" s="474" t="s">
        <v>319</v>
      </c>
      <c r="C12" s="204" t="s">
        <v>137</v>
      </c>
      <c r="D12" s="205">
        <v>46006</v>
      </c>
      <c r="E12" s="205">
        <v>46009</v>
      </c>
      <c r="F12" s="205">
        <v>46034</v>
      </c>
      <c r="G12" s="205">
        <v>46054</v>
      </c>
      <c r="H12" s="205">
        <v>46057</v>
      </c>
      <c r="I12" s="80" t="s">
        <v>160</v>
      </c>
      <c r="J12" s="206">
        <v>46003</v>
      </c>
      <c r="K12" s="564"/>
    </row>
    <row r="13" spans="1:25" ht="16.5" customHeight="1" thickBot="1">
      <c r="A13" s="312" t="s">
        <v>226</v>
      </c>
      <c r="B13" s="477" t="s">
        <v>320</v>
      </c>
      <c r="C13" s="309" t="s">
        <v>157</v>
      </c>
      <c r="D13" s="65">
        <v>46008</v>
      </c>
      <c r="E13" s="65">
        <v>46011</v>
      </c>
      <c r="F13" s="310">
        <v>46036</v>
      </c>
      <c r="G13" s="310">
        <v>46056</v>
      </c>
      <c r="H13" s="310">
        <v>46059</v>
      </c>
      <c r="I13" s="65" t="s">
        <v>325</v>
      </c>
      <c r="J13" s="279">
        <v>46006</v>
      </c>
      <c r="K13" s="564"/>
    </row>
    <row r="14" spans="1:25" s="270" customFormat="1" ht="16.5" customHeight="1">
      <c r="A14" s="203" t="s">
        <v>187</v>
      </c>
      <c r="B14" s="474" t="s">
        <v>321</v>
      </c>
      <c r="C14" s="204" t="s">
        <v>137</v>
      </c>
      <c r="D14" s="205">
        <v>46013</v>
      </c>
      <c r="E14" s="205">
        <v>46016</v>
      </c>
      <c r="F14" s="205">
        <v>46041</v>
      </c>
      <c r="G14" s="205">
        <v>46061</v>
      </c>
      <c r="H14" s="205">
        <v>46064</v>
      </c>
      <c r="I14" s="80" t="s">
        <v>160</v>
      </c>
      <c r="J14" s="206">
        <v>46010</v>
      </c>
      <c r="K14" s="564"/>
    </row>
    <row r="15" spans="1:25" s="270" customFormat="1" ht="16.5" customHeight="1" thickBot="1">
      <c r="A15" s="312" t="s">
        <v>282</v>
      </c>
      <c r="B15" s="477" t="s">
        <v>322</v>
      </c>
      <c r="C15" s="309" t="s">
        <v>157</v>
      </c>
      <c r="D15" s="65">
        <v>46015</v>
      </c>
      <c r="E15" s="65">
        <v>46018</v>
      </c>
      <c r="F15" s="310">
        <v>46043</v>
      </c>
      <c r="G15" s="310">
        <v>46063</v>
      </c>
      <c r="H15" s="310">
        <v>46066</v>
      </c>
      <c r="I15" s="65" t="s">
        <v>325</v>
      </c>
      <c r="J15" s="279">
        <v>46013</v>
      </c>
      <c r="K15" s="564"/>
    </row>
    <row r="16" spans="1:25" s="270" customFormat="1" ht="16.5" customHeight="1">
      <c r="A16" s="203" t="s">
        <v>323</v>
      </c>
      <c r="B16" s="474" t="s">
        <v>244</v>
      </c>
      <c r="C16" s="204" t="s">
        <v>137</v>
      </c>
      <c r="D16" s="277">
        <v>46020</v>
      </c>
      <c r="E16" s="277">
        <v>46023</v>
      </c>
      <c r="F16" s="205">
        <v>46048</v>
      </c>
      <c r="G16" s="205">
        <v>46068</v>
      </c>
      <c r="H16" s="205">
        <v>46071</v>
      </c>
      <c r="I16" s="80" t="s">
        <v>160</v>
      </c>
      <c r="J16" s="278">
        <v>46017</v>
      </c>
      <c r="K16" s="564"/>
    </row>
    <row r="17" spans="1:11" s="270" customFormat="1" ht="16.5" customHeight="1" thickBot="1">
      <c r="A17" s="312" t="s">
        <v>228</v>
      </c>
      <c r="B17" s="476" t="s">
        <v>324</v>
      </c>
      <c r="C17" s="309" t="s">
        <v>157</v>
      </c>
      <c r="D17" s="65">
        <v>46022</v>
      </c>
      <c r="E17" s="65">
        <v>46025</v>
      </c>
      <c r="F17" s="310">
        <v>46050</v>
      </c>
      <c r="G17" s="310">
        <v>46070</v>
      </c>
      <c r="H17" s="310">
        <v>46073</v>
      </c>
      <c r="I17" s="65" t="s">
        <v>325</v>
      </c>
      <c r="J17" s="279">
        <v>46020</v>
      </c>
      <c r="K17" s="565"/>
    </row>
    <row r="19" spans="1:11">
      <c r="A19" s="78" t="s">
        <v>88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14" sqref="A14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</row>
    <row r="2" spans="1:8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</row>
    <row r="3" spans="1:8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</row>
    <row r="4" spans="1:8" s="2" customFormat="1" ht="24.75" customHeight="1" thickTop="1">
      <c r="A4" s="521" t="s">
        <v>6</v>
      </c>
      <c r="B4" s="521"/>
      <c r="C4" s="521"/>
      <c r="D4" s="521"/>
      <c r="E4" s="521"/>
      <c r="F4" s="521"/>
      <c r="G4" s="521"/>
      <c r="H4" s="521"/>
    </row>
    <row r="6" spans="1:8">
      <c r="A6" s="11" t="s">
        <v>36</v>
      </c>
      <c r="B6" s="11"/>
      <c r="G6" s="90" t="s">
        <v>90</v>
      </c>
      <c r="H6" s="91">
        <f ca="1">TODAY()</f>
        <v>45986</v>
      </c>
    </row>
    <row r="7" spans="1:8" ht="17.25" thickBot="1">
      <c r="A7" s="573"/>
      <c r="B7" s="573"/>
      <c r="C7" s="574"/>
      <c r="D7" s="574"/>
      <c r="E7" s="574"/>
      <c r="F7" s="574"/>
      <c r="G7" s="574"/>
      <c r="H7" s="574"/>
    </row>
    <row r="8" spans="1:8" ht="25.5">
      <c r="A8" s="208" t="s">
        <v>1</v>
      </c>
      <c r="B8" s="482" t="s">
        <v>3</v>
      </c>
      <c r="C8" s="569" t="s">
        <v>0</v>
      </c>
      <c r="D8" s="570"/>
      <c r="E8" s="212" t="s">
        <v>109</v>
      </c>
      <c r="F8" s="571" t="s">
        <v>110</v>
      </c>
      <c r="G8" s="572"/>
      <c r="H8" s="161" t="s">
        <v>45</v>
      </c>
    </row>
    <row r="9" spans="1:8" ht="16.5" customHeight="1">
      <c r="A9" s="483" t="s">
        <v>273</v>
      </c>
      <c r="B9" s="484" t="s">
        <v>274</v>
      </c>
      <c r="C9" s="81" t="s">
        <v>132</v>
      </c>
      <c r="D9" s="73">
        <v>45997</v>
      </c>
      <c r="E9" s="73">
        <v>46000</v>
      </c>
      <c r="F9" s="287" t="s">
        <v>138</v>
      </c>
      <c r="G9" s="73">
        <v>45995</v>
      </c>
      <c r="H9" s="530" t="s">
        <v>130</v>
      </c>
    </row>
    <row r="10" spans="1:8">
      <c r="A10" s="483" t="s">
        <v>275</v>
      </c>
      <c r="B10" s="484" t="s">
        <v>234</v>
      </c>
      <c r="C10" s="81" t="s">
        <v>132</v>
      </c>
      <c r="D10" s="73">
        <v>46004</v>
      </c>
      <c r="E10" s="73">
        <v>46007</v>
      </c>
      <c r="F10" s="287" t="s">
        <v>138</v>
      </c>
      <c r="G10" s="73">
        <v>46002</v>
      </c>
      <c r="H10" s="530"/>
    </row>
    <row r="11" spans="1:8">
      <c r="A11" s="483" t="s">
        <v>258</v>
      </c>
      <c r="B11" s="484" t="s">
        <v>276</v>
      </c>
      <c r="C11" s="81" t="s">
        <v>132</v>
      </c>
      <c r="D11" s="73">
        <v>46011</v>
      </c>
      <c r="E11" s="73">
        <v>46014</v>
      </c>
      <c r="F11" s="287" t="s">
        <v>138</v>
      </c>
      <c r="G11" s="73">
        <v>46009</v>
      </c>
      <c r="H11" s="530"/>
    </row>
    <row r="12" spans="1:8">
      <c r="A12" s="483" t="s">
        <v>277</v>
      </c>
      <c r="B12" s="484" t="s">
        <v>278</v>
      </c>
      <c r="C12" s="81" t="s">
        <v>132</v>
      </c>
      <c r="D12" s="73">
        <v>46018</v>
      </c>
      <c r="E12" s="73">
        <v>46021</v>
      </c>
      <c r="F12" s="287" t="s">
        <v>138</v>
      </c>
      <c r="G12" s="73">
        <v>46016</v>
      </c>
      <c r="H12" s="530"/>
    </row>
    <row r="13" spans="1:8" s="109" customFormat="1" ht="17.25" thickBot="1">
      <c r="A13" s="485" t="s">
        <v>279</v>
      </c>
      <c r="B13" s="486" t="s">
        <v>233</v>
      </c>
      <c r="C13" s="265" t="s">
        <v>136</v>
      </c>
      <c r="D13" s="110">
        <v>45659</v>
      </c>
      <c r="E13" s="108">
        <v>45662</v>
      </c>
      <c r="F13" s="288" t="s">
        <v>280</v>
      </c>
      <c r="G13" s="110">
        <v>45656</v>
      </c>
      <c r="H13" s="531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8" t="s">
        <v>1</v>
      </c>
      <c r="B15" s="482" t="s">
        <v>3</v>
      </c>
      <c r="C15" s="569" t="s">
        <v>0</v>
      </c>
      <c r="D15" s="570"/>
      <c r="E15" s="212" t="s">
        <v>111</v>
      </c>
      <c r="F15" s="571" t="s">
        <v>110</v>
      </c>
      <c r="G15" s="572"/>
      <c r="H15" s="161" t="s">
        <v>45</v>
      </c>
    </row>
    <row r="16" spans="1:8" ht="16.5" customHeight="1">
      <c r="A16" s="483" t="s">
        <v>277</v>
      </c>
      <c r="B16" s="484" t="s">
        <v>281</v>
      </c>
      <c r="C16" s="81" t="s">
        <v>141</v>
      </c>
      <c r="D16" s="73">
        <v>45998</v>
      </c>
      <c r="E16" s="73">
        <v>46000</v>
      </c>
      <c r="F16" s="287" t="s">
        <v>138</v>
      </c>
      <c r="G16" s="73">
        <v>45995</v>
      </c>
      <c r="H16" s="530" t="s">
        <v>146</v>
      </c>
    </row>
    <row r="17" spans="1:8">
      <c r="A17" s="483" t="s">
        <v>282</v>
      </c>
      <c r="B17" s="484" t="s">
        <v>283</v>
      </c>
      <c r="C17" s="81" t="s">
        <v>141</v>
      </c>
      <c r="D17" s="73">
        <v>46005</v>
      </c>
      <c r="E17" s="73">
        <v>46007</v>
      </c>
      <c r="F17" s="287" t="s">
        <v>138</v>
      </c>
      <c r="G17" s="73">
        <v>46002</v>
      </c>
      <c r="H17" s="530"/>
    </row>
    <row r="18" spans="1:8">
      <c r="A18" s="483" t="s">
        <v>284</v>
      </c>
      <c r="B18" s="484" t="s">
        <v>276</v>
      </c>
      <c r="C18" s="81" t="s">
        <v>141</v>
      </c>
      <c r="D18" s="73">
        <v>46012</v>
      </c>
      <c r="E18" s="73">
        <v>46014</v>
      </c>
      <c r="F18" s="287" t="s">
        <v>138</v>
      </c>
      <c r="G18" s="73">
        <v>46009</v>
      </c>
      <c r="H18" s="530"/>
    </row>
    <row r="19" spans="1:8">
      <c r="A19" s="483" t="s">
        <v>285</v>
      </c>
      <c r="B19" s="484" t="s">
        <v>286</v>
      </c>
      <c r="C19" s="81" t="s">
        <v>141</v>
      </c>
      <c r="D19" s="73">
        <v>46019</v>
      </c>
      <c r="E19" s="73">
        <v>46021</v>
      </c>
      <c r="F19" s="287" t="s">
        <v>138</v>
      </c>
      <c r="G19" s="73">
        <v>46016</v>
      </c>
      <c r="H19" s="530"/>
    </row>
    <row r="20" spans="1:8" s="109" customFormat="1" ht="17.25" thickBot="1">
      <c r="A20" s="485" t="s">
        <v>279</v>
      </c>
      <c r="B20" s="486" t="s">
        <v>233</v>
      </c>
      <c r="C20" s="265" t="s">
        <v>136</v>
      </c>
      <c r="D20" s="110">
        <v>45659</v>
      </c>
      <c r="E20" s="108">
        <v>45661</v>
      </c>
      <c r="F20" s="288" t="s">
        <v>280</v>
      </c>
      <c r="G20" s="110">
        <v>45656</v>
      </c>
      <c r="H20" s="531"/>
    </row>
    <row r="22" spans="1:8">
      <c r="A22" s="78" t="s">
        <v>88</v>
      </c>
      <c r="B22" s="78"/>
    </row>
  </sheetData>
  <mergeCells count="11">
    <mergeCell ref="A1:H1"/>
    <mergeCell ref="A2:H2"/>
    <mergeCell ref="A3:H3"/>
    <mergeCell ref="A7:H7"/>
    <mergeCell ref="C8:D8"/>
    <mergeCell ref="F8:G8"/>
    <mergeCell ref="C15:D15"/>
    <mergeCell ref="F15:G15"/>
    <mergeCell ref="H9:H13"/>
    <mergeCell ref="H16:H20"/>
    <mergeCell ref="A4:H4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H14"/>
  <sheetViews>
    <sheetView zoomScaleNormal="100" workbookViewId="0">
      <selection activeCell="A15" sqref="A15"/>
    </sheetView>
  </sheetViews>
  <sheetFormatPr defaultRowHeight="16.5"/>
  <cols>
    <col min="1" max="1" width="22.625" style="138" customWidth="1"/>
    <col min="2" max="2" width="5.625" style="138" customWidth="1"/>
    <col min="3" max="3" width="6.625" style="138" customWidth="1"/>
    <col min="4" max="4" width="8.5" style="139" customWidth="1"/>
    <col min="5" max="5" width="17.875" style="139" customWidth="1"/>
    <col min="6" max="7" width="8.5" style="140" customWidth="1"/>
    <col min="8" max="9" width="10.125" style="140" customWidth="1"/>
    <col min="10" max="10" width="17.625" style="140" customWidth="1"/>
    <col min="11" max="11" width="10.375" style="140" customWidth="1"/>
    <col min="12" max="12" width="12" style="140" customWidth="1"/>
    <col min="13" max="13" width="15.25" style="140" customWidth="1"/>
    <col min="14" max="16384" width="9" style="140"/>
  </cols>
  <sheetData>
    <row r="1" spans="1:34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  <c r="I1" s="508"/>
      <c r="J1" s="508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  <c r="I2" s="509"/>
      <c r="J2" s="509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34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510"/>
      <c r="J3" s="510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</row>
    <row r="4" spans="1:34" s="137" customFormat="1" ht="24" customHeight="1" thickTop="1">
      <c r="A4" s="553" t="s">
        <v>31</v>
      </c>
      <c r="B4" s="553"/>
      <c r="C4" s="553"/>
      <c r="D4" s="553"/>
      <c r="E4" s="553"/>
      <c r="F4" s="553"/>
      <c r="G4" s="553"/>
      <c r="H4" s="553"/>
      <c r="I4" s="553"/>
      <c r="J4" s="553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</row>
    <row r="5" spans="1:34">
      <c r="A5" s="10" t="s">
        <v>36</v>
      </c>
      <c r="J5" s="141"/>
      <c r="K5" s="578"/>
      <c r="L5" s="578"/>
    </row>
    <row r="6" spans="1:34" ht="17.25" thickBot="1">
      <c r="I6" s="118" t="s">
        <v>90</v>
      </c>
      <c r="J6" s="129">
        <f ca="1">TODAY()</f>
        <v>45986</v>
      </c>
    </row>
    <row r="7" spans="1:34" s="136" customFormat="1" ht="25.5" customHeight="1">
      <c r="A7" s="452" t="s">
        <v>1</v>
      </c>
      <c r="B7" s="453" t="s">
        <v>3</v>
      </c>
      <c r="C7" s="453"/>
      <c r="D7" s="453" t="s">
        <v>123</v>
      </c>
      <c r="E7" s="453" t="s">
        <v>180</v>
      </c>
      <c r="F7" s="453" t="s">
        <v>68</v>
      </c>
      <c r="G7" s="453" t="s">
        <v>57</v>
      </c>
      <c r="H7" s="577" t="s">
        <v>110</v>
      </c>
      <c r="I7" s="577"/>
      <c r="J7" s="188" t="s">
        <v>86</v>
      </c>
    </row>
    <row r="8" spans="1:34" s="136" customFormat="1" ht="13.5" customHeight="1">
      <c r="A8" s="460" t="s">
        <v>326</v>
      </c>
      <c r="B8" s="454" t="s">
        <v>199</v>
      </c>
      <c r="C8" s="454" t="s">
        <v>136</v>
      </c>
      <c r="D8" s="454">
        <v>45961</v>
      </c>
      <c r="E8" s="455" t="s">
        <v>181</v>
      </c>
      <c r="F8" s="454">
        <v>46017</v>
      </c>
      <c r="G8" s="454">
        <v>46022</v>
      </c>
      <c r="H8" s="456">
        <v>0.41666666666666669</v>
      </c>
      <c r="I8" s="454">
        <v>45958</v>
      </c>
      <c r="J8" s="532" t="s">
        <v>128</v>
      </c>
    </row>
    <row r="9" spans="1:34" s="136" customFormat="1" ht="17.25" customHeight="1">
      <c r="A9" s="460" t="s">
        <v>327</v>
      </c>
      <c r="B9" s="457" t="s">
        <v>328</v>
      </c>
      <c r="C9" s="454" t="s">
        <v>136</v>
      </c>
      <c r="D9" s="454">
        <v>45972</v>
      </c>
      <c r="E9" s="455" t="s">
        <v>181</v>
      </c>
      <c r="F9" s="454">
        <v>45660</v>
      </c>
      <c r="G9" s="454">
        <v>45665</v>
      </c>
      <c r="H9" s="456">
        <v>0.41666666666666669</v>
      </c>
      <c r="I9" s="454">
        <v>45966</v>
      </c>
      <c r="J9" s="575"/>
    </row>
    <row r="10" spans="1:34" s="136" customFormat="1" ht="12.75">
      <c r="A10" s="460" t="s">
        <v>329</v>
      </c>
      <c r="B10" s="457" t="s">
        <v>328</v>
      </c>
      <c r="C10" s="454" t="s">
        <v>157</v>
      </c>
      <c r="D10" s="454">
        <v>45980</v>
      </c>
      <c r="E10" s="455" t="s">
        <v>181</v>
      </c>
      <c r="F10" s="454">
        <v>46014</v>
      </c>
      <c r="G10" s="454">
        <v>46019</v>
      </c>
      <c r="H10" s="456">
        <v>0.41666666666666669</v>
      </c>
      <c r="I10" s="454">
        <v>45975</v>
      </c>
      <c r="J10" s="575"/>
    </row>
    <row r="11" spans="1:34" s="136" customFormat="1" ht="12.75">
      <c r="A11" s="460" t="s">
        <v>330</v>
      </c>
      <c r="B11" s="457" t="s">
        <v>331</v>
      </c>
      <c r="C11" s="454" t="s">
        <v>136</v>
      </c>
      <c r="D11" s="454">
        <v>45982</v>
      </c>
      <c r="E11" s="455" t="s">
        <v>181</v>
      </c>
      <c r="F11" s="454">
        <v>45667</v>
      </c>
      <c r="G11" s="454">
        <v>45672</v>
      </c>
      <c r="H11" s="456">
        <v>0.41666666666666669</v>
      </c>
      <c r="I11" s="454">
        <v>45979</v>
      </c>
      <c r="J11" s="575"/>
    </row>
    <row r="12" spans="1:34" s="255" customFormat="1" ht="15.75" customHeight="1" thickBot="1">
      <c r="A12" s="461" t="s">
        <v>332</v>
      </c>
      <c r="B12" s="458" t="s">
        <v>333</v>
      </c>
      <c r="C12" s="458" t="s">
        <v>136</v>
      </c>
      <c r="D12" s="315">
        <v>45989</v>
      </c>
      <c r="E12" s="441" t="s">
        <v>181</v>
      </c>
      <c r="F12" s="315">
        <v>45674</v>
      </c>
      <c r="G12" s="315">
        <v>45679</v>
      </c>
      <c r="H12" s="459">
        <v>0.41666666666666669</v>
      </c>
      <c r="I12" s="315">
        <v>45986</v>
      </c>
      <c r="J12" s="576"/>
    </row>
    <row r="13" spans="1:34" s="136" customFormat="1" ht="12.75">
      <c r="A13" s="143"/>
      <c r="B13" s="143"/>
      <c r="C13" s="143"/>
      <c r="D13" s="144"/>
      <c r="E13" s="144"/>
    </row>
    <row r="14" spans="1:34">
      <c r="A14" s="123" t="s">
        <v>88</v>
      </c>
    </row>
  </sheetData>
  <mergeCells count="7">
    <mergeCell ref="J8:J12"/>
    <mergeCell ref="H7:I7"/>
    <mergeCell ref="K5:L5"/>
    <mergeCell ref="A1:J1"/>
    <mergeCell ref="A2:J2"/>
    <mergeCell ref="A3:J3"/>
    <mergeCell ref="A4:J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6"/>
  <sheetViews>
    <sheetView zoomScaleNormal="100" workbookViewId="0">
      <selection activeCell="A16" sqref="A16"/>
    </sheetView>
  </sheetViews>
  <sheetFormatPr defaultRowHeight="16.5"/>
  <cols>
    <col min="1" max="1" width="18" style="116" customWidth="1"/>
    <col min="2" max="2" width="7.375" style="116" customWidth="1"/>
    <col min="3" max="5" width="8" style="116" customWidth="1"/>
    <col min="6" max="6" width="10.875" style="116" customWidth="1"/>
    <col min="7" max="7" width="8" style="116" customWidth="1"/>
    <col min="8" max="8" width="19.5" style="116" customWidth="1"/>
    <col min="9" max="16384" width="9" style="116"/>
  </cols>
  <sheetData>
    <row r="1" spans="1:8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</row>
    <row r="2" spans="1:8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</row>
    <row r="3" spans="1:8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</row>
    <row r="4" spans="1:8" s="13" customFormat="1" ht="19.5" customHeight="1" thickTop="1">
      <c r="A4" s="521" t="s">
        <v>4</v>
      </c>
      <c r="B4" s="521"/>
      <c r="C4" s="521"/>
      <c r="D4" s="521"/>
      <c r="E4" s="521"/>
      <c r="F4" s="521"/>
      <c r="G4" s="521"/>
      <c r="H4" s="521"/>
    </row>
    <row r="5" spans="1:8" s="145" customFormat="1" ht="16.5" customHeight="1">
      <c r="A5" s="10" t="s">
        <v>36</v>
      </c>
      <c r="B5" s="7"/>
      <c r="C5" s="8"/>
      <c r="D5" s="8"/>
      <c r="F5" s="146"/>
    </row>
    <row r="6" spans="1:8" ht="17.25" thickBot="1">
      <c r="A6" s="147"/>
      <c r="B6" s="143"/>
      <c r="C6" s="148"/>
      <c r="D6" s="149"/>
      <c r="E6" s="150"/>
      <c r="F6" s="150"/>
      <c r="G6" s="118" t="s">
        <v>90</v>
      </c>
      <c r="H6" s="129">
        <f ca="1">TODAY()</f>
        <v>45986</v>
      </c>
    </row>
    <row r="7" spans="1:8" s="72" customFormat="1" ht="15" customHeight="1">
      <c r="A7" s="585" t="s">
        <v>87</v>
      </c>
      <c r="B7" s="586"/>
      <c r="C7" s="586"/>
      <c r="D7" s="586"/>
      <c r="E7" s="586"/>
      <c r="F7" s="586"/>
      <c r="G7" s="586"/>
      <c r="H7" s="587"/>
    </row>
    <row r="8" spans="1:8" ht="31.5" customHeight="1">
      <c r="A8" s="209" t="s">
        <v>1</v>
      </c>
      <c r="B8" s="210" t="s">
        <v>3</v>
      </c>
      <c r="C8" s="583" t="s">
        <v>49</v>
      </c>
      <c r="D8" s="584"/>
      <c r="E8" s="214" t="s">
        <v>112</v>
      </c>
      <c r="F8" s="579" t="s">
        <v>113</v>
      </c>
      <c r="G8" s="580"/>
      <c r="H8" s="211" t="s">
        <v>45</v>
      </c>
    </row>
    <row r="9" spans="1:8" ht="18" customHeight="1">
      <c r="A9" s="448" t="s">
        <v>264</v>
      </c>
      <c r="B9" s="449" t="s">
        <v>265</v>
      </c>
      <c r="C9" s="94" t="s">
        <v>157</v>
      </c>
      <c r="D9" s="94">
        <v>45995</v>
      </c>
      <c r="E9" s="94">
        <v>45998</v>
      </c>
      <c r="F9" s="303">
        <v>0.66666666666666663</v>
      </c>
      <c r="G9" s="62">
        <v>45992</v>
      </c>
      <c r="H9" s="533" t="s">
        <v>165</v>
      </c>
    </row>
    <row r="10" spans="1:8" ht="18" customHeight="1">
      <c r="A10" s="448" t="s">
        <v>309</v>
      </c>
      <c r="B10" s="449" t="s">
        <v>310</v>
      </c>
      <c r="C10" s="94" t="s">
        <v>157</v>
      </c>
      <c r="D10" s="94">
        <v>46001</v>
      </c>
      <c r="E10" s="94">
        <v>46004</v>
      </c>
      <c r="F10" s="303">
        <v>0.66666666666666663</v>
      </c>
      <c r="G10" s="62">
        <v>45999</v>
      </c>
      <c r="H10" s="581"/>
    </row>
    <row r="11" spans="1:8" ht="18" customHeight="1">
      <c r="A11" s="448" t="s">
        <v>311</v>
      </c>
      <c r="B11" s="449" t="s">
        <v>312</v>
      </c>
      <c r="C11" s="94" t="s">
        <v>157</v>
      </c>
      <c r="D11" s="94">
        <v>46008</v>
      </c>
      <c r="E11" s="94">
        <v>46011</v>
      </c>
      <c r="F11" s="303">
        <v>0.41666666666666669</v>
      </c>
      <c r="G11" s="62">
        <v>46006</v>
      </c>
      <c r="H11" s="581"/>
    </row>
    <row r="12" spans="1:8">
      <c r="A12" s="448" t="s">
        <v>232</v>
      </c>
      <c r="B12" s="449" t="s">
        <v>313</v>
      </c>
      <c r="C12" s="94" t="s">
        <v>157</v>
      </c>
      <c r="D12" s="94">
        <v>46015</v>
      </c>
      <c r="E12" s="94">
        <v>46018</v>
      </c>
      <c r="F12" s="303">
        <v>0.66666666666666663</v>
      </c>
      <c r="G12" s="62">
        <v>46013</v>
      </c>
      <c r="H12" s="581"/>
    </row>
    <row r="13" spans="1:8">
      <c r="A13" s="448" t="s">
        <v>314</v>
      </c>
      <c r="B13" s="449" t="s">
        <v>315</v>
      </c>
      <c r="C13" s="94" t="s">
        <v>157</v>
      </c>
      <c r="D13" s="94">
        <v>46022</v>
      </c>
      <c r="E13" s="94">
        <v>46025</v>
      </c>
      <c r="F13" s="303">
        <v>0.66666666666666663</v>
      </c>
      <c r="G13" s="62">
        <v>46020</v>
      </c>
      <c r="H13" s="581"/>
    </row>
    <row r="14" spans="1:8" s="336" customFormat="1" ht="17.25" thickBot="1">
      <c r="A14" s="337"/>
      <c r="B14" s="338"/>
      <c r="C14" s="339"/>
      <c r="D14" s="142"/>
      <c r="E14" s="65"/>
      <c r="F14" s="304"/>
      <c r="G14" s="65"/>
      <c r="H14" s="582"/>
    </row>
    <row r="16" spans="1:8">
      <c r="A16" s="123" t="s">
        <v>88</v>
      </c>
    </row>
  </sheetData>
  <mergeCells count="8">
    <mergeCell ref="F8:G8"/>
    <mergeCell ref="H9:H14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16" sqref="A16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</row>
    <row r="2" spans="1:10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</row>
    <row r="3" spans="1:10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</row>
    <row r="4" spans="1:10" s="2" customFormat="1" ht="18.75" customHeight="1" thickTop="1">
      <c r="A4" s="553" t="s">
        <v>34</v>
      </c>
      <c r="B4" s="553"/>
      <c r="C4" s="553"/>
      <c r="D4" s="553"/>
      <c r="E4" s="553"/>
      <c r="F4" s="553"/>
      <c r="G4" s="553"/>
      <c r="H4" s="553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90" t="s">
        <v>90</v>
      </c>
      <c r="H6" s="91">
        <f ca="1">TODAY()</f>
        <v>45986</v>
      </c>
      <c r="I6" s="2"/>
      <c r="J6" s="2"/>
    </row>
    <row r="7" spans="1:10" s="70" customFormat="1" ht="25.5">
      <c r="A7" s="189" t="s">
        <v>1</v>
      </c>
      <c r="B7" s="190" t="s">
        <v>3</v>
      </c>
      <c r="C7" s="591" t="s">
        <v>49</v>
      </c>
      <c r="D7" s="591"/>
      <c r="E7" s="408" t="s">
        <v>56</v>
      </c>
      <c r="F7" s="592" t="s">
        <v>41</v>
      </c>
      <c r="G7" s="593"/>
      <c r="H7" s="191" t="s">
        <v>45</v>
      </c>
      <c r="I7" s="2"/>
      <c r="J7" s="2"/>
    </row>
    <row r="8" spans="1:10" s="74" customFormat="1" ht="21.75" customHeight="1">
      <c r="A8" s="245" t="s">
        <v>188</v>
      </c>
      <c r="B8" s="248" t="s">
        <v>252</v>
      </c>
      <c r="C8" s="409" t="s">
        <v>137</v>
      </c>
      <c r="D8" s="83">
        <v>45992</v>
      </c>
      <c r="E8" s="62">
        <v>45997</v>
      </c>
      <c r="F8" s="215">
        <v>0.66666666666666663</v>
      </c>
      <c r="G8" s="62">
        <v>45989</v>
      </c>
      <c r="H8" s="588" t="s">
        <v>120</v>
      </c>
      <c r="I8"/>
      <c r="J8"/>
    </row>
    <row r="9" spans="1:10" s="74" customFormat="1" ht="21.75" customHeight="1">
      <c r="A9" s="245" t="s">
        <v>202</v>
      </c>
      <c r="B9" s="248" t="s">
        <v>305</v>
      </c>
      <c r="C9" s="409" t="s">
        <v>137</v>
      </c>
      <c r="D9" s="83">
        <v>45999</v>
      </c>
      <c r="E9" s="62">
        <v>46004</v>
      </c>
      <c r="F9" s="215">
        <v>0.66666666666666663</v>
      </c>
      <c r="G9" s="62">
        <v>45996</v>
      </c>
      <c r="H9" s="589"/>
      <c r="I9" s="67"/>
      <c r="J9" s="67"/>
    </row>
    <row r="10" spans="1:10" s="74" customFormat="1" ht="21.75" customHeight="1">
      <c r="A10" s="245" t="s">
        <v>188</v>
      </c>
      <c r="B10" s="248" t="s">
        <v>306</v>
      </c>
      <c r="C10" s="409" t="s">
        <v>137</v>
      </c>
      <c r="D10" s="83">
        <v>46006</v>
      </c>
      <c r="E10" s="62">
        <v>46011</v>
      </c>
      <c r="F10" s="215">
        <v>0.66666666666666663</v>
      </c>
      <c r="G10" s="62">
        <v>46003</v>
      </c>
      <c r="H10" s="589"/>
      <c r="I10" s="2"/>
      <c r="J10" s="2"/>
    </row>
    <row r="11" spans="1:10" s="74" customFormat="1" ht="21.75" customHeight="1">
      <c r="A11" s="245" t="s">
        <v>202</v>
      </c>
      <c r="B11" s="248" t="s">
        <v>307</v>
      </c>
      <c r="C11" s="409" t="s">
        <v>137</v>
      </c>
      <c r="D11" s="83">
        <v>46013</v>
      </c>
      <c r="E11" s="62">
        <v>46018</v>
      </c>
      <c r="F11" s="215">
        <v>0.66666666666666663</v>
      </c>
      <c r="G11" s="62">
        <v>46010</v>
      </c>
      <c r="H11" s="589"/>
      <c r="I11" s="2"/>
      <c r="J11" s="2"/>
    </row>
    <row r="12" spans="1:10" s="74" customFormat="1" ht="21.75" customHeight="1">
      <c r="A12" s="245" t="s">
        <v>188</v>
      </c>
      <c r="B12" s="248" t="s">
        <v>308</v>
      </c>
      <c r="C12" s="409" t="s">
        <v>137</v>
      </c>
      <c r="D12" s="83">
        <v>46020</v>
      </c>
      <c r="E12" s="62">
        <v>46025</v>
      </c>
      <c r="F12" s="215">
        <v>0.66666666666666663</v>
      </c>
      <c r="G12" s="62">
        <v>46017</v>
      </c>
      <c r="H12" s="589"/>
      <c r="I12" s="2"/>
      <c r="J12" s="2"/>
    </row>
    <row r="13" spans="1:10" s="74" customFormat="1" ht="21.75" customHeight="1" thickBot="1">
      <c r="A13" s="313"/>
      <c r="B13" s="314"/>
      <c r="C13" s="410"/>
      <c r="D13" s="297"/>
      <c r="E13" s="65"/>
      <c r="F13" s="275"/>
      <c r="G13" s="273"/>
      <c r="H13" s="590"/>
    </row>
    <row r="14" spans="1:10" s="74" customFormat="1" ht="12.75"/>
    <row r="15" spans="1:10">
      <c r="A15" s="78" t="s">
        <v>88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AA27"/>
  <sheetViews>
    <sheetView zoomScaleNormal="100" workbookViewId="0">
      <selection activeCell="A17" sqref="A17"/>
    </sheetView>
  </sheetViews>
  <sheetFormatPr defaultRowHeight="16.5"/>
  <cols>
    <col min="1" max="1" width="21.875" style="116" customWidth="1"/>
    <col min="2" max="2" width="8.875" style="116" customWidth="1"/>
    <col min="3" max="3" width="4" style="116" customWidth="1"/>
    <col min="4" max="5" width="6.25" style="116" customWidth="1"/>
    <col min="6" max="6" width="20" style="116" customWidth="1"/>
    <col min="7" max="7" width="6.25" style="116" customWidth="1"/>
    <col min="8" max="11" width="9" style="116" customWidth="1"/>
    <col min="12" max="12" width="17.375" style="116" customWidth="1"/>
    <col min="13" max="13" width="15.125" style="116" customWidth="1"/>
    <col min="14" max="16384" width="9" style="116"/>
  </cols>
  <sheetData>
    <row r="1" spans="1:27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</row>
    <row r="2" spans="1:27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</row>
    <row r="3" spans="1:27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</row>
    <row r="4" spans="1:27" s="151" customFormat="1" ht="17.25" customHeight="1" thickTop="1">
      <c r="A4" s="596" t="s">
        <v>105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6" spans="1:27" s="125" customFormat="1" ht="12.75">
      <c r="A6" s="10" t="s">
        <v>36</v>
      </c>
      <c r="B6" s="10"/>
    </row>
    <row r="7" spans="1:27" ht="17.25" thickBot="1">
      <c r="K7" s="118" t="s">
        <v>90</v>
      </c>
      <c r="L7" s="129">
        <f ca="1">TODAY()</f>
        <v>45986</v>
      </c>
      <c r="M7" s="112"/>
      <c r="N7" s="112"/>
    </row>
    <row r="8" spans="1:27" s="21" customFormat="1" ht="26.25" customHeight="1">
      <c r="A8" s="192" t="s">
        <v>1</v>
      </c>
      <c r="B8" s="479" t="s">
        <v>3</v>
      </c>
      <c r="C8" s="597" t="s">
        <v>49</v>
      </c>
      <c r="D8" s="597"/>
      <c r="E8" s="462" t="s">
        <v>169</v>
      </c>
      <c r="F8" s="462" t="s">
        <v>170</v>
      </c>
      <c r="G8" s="462" t="s">
        <v>171</v>
      </c>
      <c r="H8" s="462" t="s">
        <v>117</v>
      </c>
      <c r="I8" s="462" t="s">
        <v>95</v>
      </c>
      <c r="J8" s="598" t="s">
        <v>113</v>
      </c>
      <c r="K8" s="598"/>
      <c r="L8" s="193" t="s">
        <v>86</v>
      </c>
      <c r="M8" s="113"/>
      <c r="N8" s="113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26.25" customHeight="1">
      <c r="A9" s="244" t="s">
        <v>343</v>
      </c>
      <c r="B9" s="480" t="s">
        <v>344</v>
      </c>
      <c r="C9" s="106" t="s">
        <v>141</v>
      </c>
      <c r="D9" s="243">
        <v>45991</v>
      </c>
      <c r="E9" s="243"/>
      <c r="F9" s="243" t="s">
        <v>178</v>
      </c>
      <c r="G9" s="243"/>
      <c r="H9" s="107">
        <v>46004</v>
      </c>
      <c r="I9" s="107">
        <v>46009</v>
      </c>
      <c r="J9" s="152" t="s">
        <v>159</v>
      </c>
      <c r="K9" s="107">
        <v>45989</v>
      </c>
      <c r="L9" s="594" t="s">
        <v>120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ht="26.25" customHeight="1">
      <c r="A10" s="244" t="s">
        <v>197</v>
      </c>
      <c r="B10" s="480" t="s">
        <v>345</v>
      </c>
      <c r="C10" s="106" t="s">
        <v>141</v>
      </c>
      <c r="D10" s="243">
        <v>45998</v>
      </c>
      <c r="E10" s="243"/>
      <c r="F10" s="243" t="s">
        <v>178</v>
      </c>
      <c r="G10" s="243"/>
      <c r="H10" s="107">
        <v>46011</v>
      </c>
      <c r="I10" s="107">
        <v>46016</v>
      </c>
      <c r="J10" s="152" t="s">
        <v>159</v>
      </c>
      <c r="K10" s="107">
        <v>45996</v>
      </c>
      <c r="L10" s="594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</row>
    <row r="11" spans="1:27" ht="26.25" customHeight="1">
      <c r="A11" s="244" t="s">
        <v>198</v>
      </c>
      <c r="B11" s="480" t="s">
        <v>346</v>
      </c>
      <c r="C11" s="106" t="s">
        <v>141</v>
      </c>
      <c r="D11" s="243">
        <v>46005</v>
      </c>
      <c r="E11" s="243"/>
      <c r="F11" s="243" t="s">
        <v>178</v>
      </c>
      <c r="G11" s="243"/>
      <c r="H11" s="107">
        <v>46018</v>
      </c>
      <c r="I11" s="107">
        <v>46023</v>
      </c>
      <c r="J11" s="152" t="s">
        <v>159</v>
      </c>
      <c r="K11" s="107">
        <v>46003</v>
      </c>
      <c r="L11" s="594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ht="26.25" customHeight="1">
      <c r="A12" s="244" t="s">
        <v>223</v>
      </c>
      <c r="B12" s="480" t="s">
        <v>347</v>
      </c>
      <c r="C12" s="106" t="s">
        <v>141</v>
      </c>
      <c r="D12" s="243">
        <v>46012</v>
      </c>
      <c r="E12" s="243"/>
      <c r="F12" s="243" t="s">
        <v>178</v>
      </c>
      <c r="G12" s="243"/>
      <c r="H12" s="107">
        <v>46025</v>
      </c>
      <c r="I12" s="107">
        <v>46030</v>
      </c>
      <c r="J12" s="152" t="s">
        <v>159</v>
      </c>
      <c r="K12" s="107">
        <v>46010</v>
      </c>
      <c r="L12" s="594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</row>
    <row r="13" spans="1:27" s="242" customFormat="1" ht="26.25" customHeight="1">
      <c r="A13" s="244" t="s">
        <v>343</v>
      </c>
      <c r="B13" s="480" t="s">
        <v>348</v>
      </c>
      <c r="C13" s="106" t="s">
        <v>141</v>
      </c>
      <c r="D13" s="243">
        <v>46019</v>
      </c>
      <c r="E13" s="243"/>
      <c r="F13" s="243" t="s">
        <v>178</v>
      </c>
      <c r="G13" s="243"/>
      <c r="H13" s="107">
        <v>46032</v>
      </c>
      <c r="I13" s="107">
        <v>46037</v>
      </c>
      <c r="J13" s="152" t="s">
        <v>159</v>
      </c>
      <c r="K13" s="107">
        <v>46017</v>
      </c>
      <c r="L13" s="594"/>
      <c r="M13" s="151"/>
      <c r="N13" s="151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</row>
    <row r="14" spans="1:27" ht="26.25" customHeight="1" thickBot="1">
      <c r="A14" s="380"/>
      <c r="B14" s="481"/>
      <c r="C14" s="381"/>
      <c r="D14" s="382"/>
      <c r="E14" s="382"/>
      <c r="F14" s="382"/>
      <c r="G14" s="382"/>
      <c r="H14" s="383"/>
      <c r="I14" s="383"/>
      <c r="J14" s="384"/>
      <c r="K14" s="383"/>
      <c r="L14" s="595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</row>
    <row r="16" spans="1:27">
      <c r="A16" s="123" t="s">
        <v>88</v>
      </c>
      <c r="B16" s="123"/>
    </row>
    <row r="27" spans="1:2">
      <c r="A27" s="123"/>
      <c r="B27" s="123"/>
    </row>
  </sheetData>
  <mergeCells count="7">
    <mergeCell ref="L9:L14"/>
    <mergeCell ref="A1:L1"/>
    <mergeCell ref="A2:L2"/>
    <mergeCell ref="A3:L3"/>
    <mergeCell ref="A4:L4"/>
    <mergeCell ref="C8:D8"/>
    <mergeCell ref="J8:K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4" sqref="A14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</row>
    <row r="2" spans="1:9" s="67" customFormat="1" ht="18.75">
      <c r="A2" s="509" t="s">
        <v>242</v>
      </c>
      <c r="B2" s="509"/>
      <c r="C2" s="509"/>
      <c r="D2" s="509"/>
      <c r="E2" s="509"/>
      <c r="F2" s="509"/>
      <c r="G2" s="509"/>
      <c r="H2" s="509"/>
    </row>
    <row r="3" spans="1:9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</row>
    <row r="4" spans="1:9" s="14" customFormat="1" ht="30.75" customHeight="1" thickTop="1">
      <c r="A4" s="521" t="s">
        <v>106</v>
      </c>
      <c r="B4" s="521"/>
      <c r="C4" s="521"/>
      <c r="D4" s="521"/>
      <c r="E4" s="521"/>
      <c r="F4" s="521"/>
      <c r="G4" s="521"/>
      <c r="H4" s="521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90" t="s">
        <v>90</v>
      </c>
      <c r="H5" s="91">
        <f ca="1">TODAY()</f>
        <v>45986</v>
      </c>
    </row>
    <row r="6" spans="1:9" ht="25.5">
      <c r="A6" s="196" t="s">
        <v>1</v>
      </c>
      <c r="B6" s="478" t="s">
        <v>3</v>
      </c>
      <c r="C6" s="602" t="s">
        <v>49</v>
      </c>
      <c r="D6" s="602"/>
      <c r="E6" s="463" t="s">
        <v>83</v>
      </c>
      <c r="F6" s="603" t="s">
        <v>113</v>
      </c>
      <c r="G6" s="603"/>
      <c r="H6" s="197" t="s">
        <v>86</v>
      </c>
    </row>
    <row r="7" spans="1:9" s="74" customFormat="1" ht="20.25" customHeight="1">
      <c r="A7" s="276" t="s">
        <v>225</v>
      </c>
      <c r="B7" s="465" t="s">
        <v>339</v>
      </c>
      <c r="C7" s="194" t="s">
        <v>132</v>
      </c>
      <c r="D7" s="194">
        <v>45997</v>
      </c>
      <c r="E7" s="194">
        <v>46000</v>
      </c>
      <c r="F7" s="195" t="s">
        <v>138</v>
      </c>
      <c r="G7" s="194">
        <v>45995</v>
      </c>
      <c r="H7" s="599" t="s">
        <v>120</v>
      </c>
      <c r="I7" s="358"/>
    </row>
    <row r="8" spans="1:9" s="74" customFormat="1" ht="20.25" customHeight="1">
      <c r="A8" s="198" t="s">
        <v>225</v>
      </c>
      <c r="B8" s="465" t="s">
        <v>340</v>
      </c>
      <c r="C8" s="194" t="s">
        <v>132</v>
      </c>
      <c r="D8" s="194">
        <v>46004</v>
      </c>
      <c r="E8" s="194">
        <v>46007</v>
      </c>
      <c r="F8" s="195" t="s">
        <v>138</v>
      </c>
      <c r="G8" s="194">
        <v>46002</v>
      </c>
      <c r="H8" s="600"/>
    </row>
    <row r="9" spans="1:9" s="74" customFormat="1" ht="20.25" customHeight="1">
      <c r="A9" s="198" t="s">
        <v>225</v>
      </c>
      <c r="B9" s="465" t="s">
        <v>341</v>
      </c>
      <c r="C9" s="194" t="s">
        <v>132</v>
      </c>
      <c r="D9" s="194">
        <v>46011</v>
      </c>
      <c r="E9" s="194">
        <v>46014</v>
      </c>
      <c r="F9" s="195" t="s">
        <v>138</v>
      </c>
      <c r="G9" s="194">
        <v>46009</v>
      </c>
      <c r="H9" s="600"/>
    </row>
    <row r="10" spans="1:9" s="74" customFormat="1" ht="20.25" customHeight="1">
      <c r="A10" s="198" t="s">
        <v>225</v>
      </c>
      <c r="B10" s="465" t="s">
        <v>342</v>
      </c>
      <c r="C10" s="194" t="s">
        <v>132</v>
      </c>
      <c r="D10" s="194">
        <v>46018</v>
      </c>
      <c r="E10" s="194">
        <v>46021</v>
      </c>
      <c r="F10" s="195" t="s">
        <v>138</v>
      </c>
      <c r="G10" s="194">
        <v>46016</v>
      </c>
      <c r="H10" s="600"/>
    </row>
    <row r="11" spans="1:9" s="74" customFormat="1" ht="20.25" customHeight="1" thickBot="1">
      <c r="A11" s="433" t="s">
        <v>225</v>
      </c>
      <c r="B11" s="466" t="s">
        <v>247</v>
      </c>
      <c r="C11" s="434" t="s">
        <v>132</v>
      </c>
      <c r="D11" s="434">
        <v>45990</v>
      </c>
      <c r="E11" s="434">
        <v>45993</v>
      </c>
      <c r="F11" s="435" t="s">
        <v>138</v>
      </c>
      <c r="G11" s="434">
        <v>45988</v>
      </c>
      <c r="H11" s="601"/>
    </row>
    <row r="12" spans="1:9" s="74" customFormat="1" ht="12.75"/>
    <row r="13" spans="1:9" s="74" customFormat="1" ht="12.75">
      <c r="A13" s="78" t="s">
        <v>88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H15"/>
  <sheetViews>
    <sheetView zoomScaleNormal="100" workbookViewId="0">
      <selection activeCell="A16" sqref="A16"/>
    </sheetView>
  </sheetViews>
  <sheetFormatPr defaultRowHeight="16.5"/>
  <cols>
    <col min="1" max="1" width="22.5" style="116" customWidth="1"/>
    <col min="2" max="2" width="7.25" style="116" bestFit="1" customWidth="1"/>
    <col min="3" max="4" width="6.75" style="116" customWidth="1"/>
    <col min="5" max="5" width="9" style="116" customWidth="1"/>
    <col min="6" max="7" width="9" style="116"/>
    <col min="8" max="8" width="15.375" style="116" customWidth="1"/>
    <col min="9" max="16384" width="9" style="116"/>
  </cols>
  <sheetData>
    <row r="1" spans="1:8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</row>
    <row r="2" spans="1:8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</row>
    <row r="3" spans="1:8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</row>
    <row r="4" spans="1:8" s="151" customFormat="1" ht="24.75" customHeight="1" thickTop="1">
      <c r="A4" s="521" t="s">
        <v>107</v>
      </c>
      <c r="B4" s="521"/>
      <c r="C4" s="521"/>
      <c r="D4" s="521"/>
      <c r="E4" s="521"/>
      <c r="F4" s="521"/>
      <c r="G4" s="521"/>
      <c r="H4" s="521"/>
    </row>
    <row r="5" spans="1:8">
      <c r="A5" s="153" t="s">
        <v>36</v>
      </c>
    </row>
    <row r="6" spans="1:8" ht="17.25" thickBot="1">
      <c r="G6" s="118" t="s">
        <v>90</v>
      </c>
      <c r="H6" s="129">
        <f ca="1">TODAY()</f>
        <v>45986</v>
      </c>
    </row>
    <row r="7" spans="1:8" ht="32.25" customHeight="1">
      <c r="A7" s="199" t="s">
        <v>1</v>
      </c>
      <c r="B7" s="354"/>
      <c r="C7" s="607" t="s">
        <v>0</v>
      </c>
      <c r="D7" s="607"/>
      <c r="E7" s="354" t="s">
        <v>119</v>
      </c>
      <c r="F7" s="608" t="s">
        <v>110</v>
      </c>
      <c r="G7" s="608"/>
      <c r="H7" s="200" t="s">
        <v>86</v>
      </c>
    </row>
    <row r="8" spans="1:8" s="76" customFormat="1" ht="24" customHeight="1">
      <c r="A8" s="412" t="s">
        <v>229</v>
      </c>
      <c r="B8" s="93" t="s">
        <v>257</v>
      </c>
      <c r="C8" s="93" t="s">
        <v>135</v>
      </c>
      <c r="D8" s="75">
        <v>45995</v>
      </c>
      <c r="E8" s="75">
        <v>45998</v>
      </c>
      <c r="F8" s="256">
        <v>0.66666666666666663</v>
      </c>
      <c r="G8" s="75">
        <v>45992</v>
      </c>
      <c r="H8" s="530" t="s">
        <v>134</v>
      </c>
    </row>
    <row r="9" spans="1:8" s="76" customFormat="1" ht="24" customHeight="1">
      <c r="A9" s="294" t="s">
        <v>255</v>
      </c>
      <c r="B9" s="93" t="s">
        <v>231</v>
      </c>
      <c r="C9" s="93" t="s">
        <v>135</v>
      </c>
      <c r="D9" s="75">
        <v>46002</v>
      </c>
      <c r="E9" s="75">
        <v>46005</v>
      </c>
      <c r="F9" s="256">
        <v>0.66666666666666663</v>
      </c>
      <c r="G9" s="75">
        <v>45999</v>
      </c>
      <c r="H9" s="604"/>
    </row>
    <row r="10" spans="1:8" s="76" customFormat="1" ht="24" customHeight="1">
      <c r="A10" s="412" t="s">
        <v>230</v>
      </c>
      <c r="B10" s="93" t="s">
        <v>287</v>
      </c>
      <c r="C10" s="93" t="s">
        <v>135</v>
      </c>
      <c r="D10" s="75">
        <v>46009</v>
      </c>
      <c r="E10" s="75">
        <v>46012</v>
      </c>
      <c r="F10" s="256">
        <v>0.66666666666666663</v>
      </c>
      <c r="G10" s="75">
        <v>46006</v>
      </c>
      <c r="H10" s="604"/>
    </row>
    <row r="11" spans="1:8" s="76" customFormat="1" ht="24" customHeight="1">
      <c r="A11" s="494" t="s">
        <v>256</v>
      </c>
      <c r="B11" s="377" t="s">
        <v>288</v>
      </c>
      <c r="C11" s="93" t="s">
        <v>135</v>
      </c>
      <c r="D11" s="343">
        <v>46016</v>
      </c>
      <c r="E11" s="343">
        <v>46019</v>
      </c>
      <c r="F11" s="378">
        <v>0.66666666666666663</v>
      </c>
      <c r="G11" s="343">
        <v>46013</v>
      </c>
      <c r="H11" s="605"/>
    </row>
    <row r="12" spans="1:8" s="76" customFormat="1" ht="24" customHeight="1">
      <c r="A12" s="376" t="s">
        <v>229</v>
      </c>
      <c r="B12" s="377" t="s">
        <v>289</v>
      </c>
      <c r="C12" s="93" t="s">
        <v>135</v>
      </c>
      <c r="D12" s="343">
        <v>46023</v>
      </c>
      <c r="E12" s="343">
        <v>46026</v>
      </c>
      <c r="F12" s="378">
        <v>0.66666666666666696</v>
      </c>
      <c r="G12" s="343">
        <v>46020</v>
      </c>
      <c r="H12" s="605"/>
    </row>
    <row r="13" spans="1:8" s="76" customFormat="1" ht="24" customHeight="1" thickBot="1">
      <c r="A13" s="357"/>
      <c r="B13" s="296"/>
      <c r="C13" s="296"/>
      <c r="D13" s="246"/>
      <c r="E13" s="246"/>
      <c r="F13" s="307"/>
      <c r="G13" s="246"/>
      <c r="H13" s="606"/>
    </row>
    <row r="14" spans="1:8" s="76" customFormat="1" ht="12.75"/>
    <row r="15" spans="1:8" s="76" customFormat="1" ht="12.75">
      <c r="A15" s="123" t="s">
        <v>88</v>
      </c>
    </row>
  </sheetData>
  <mergeCells count="7">
    <mergeCell ref="H8:H13"/>
    <mergeCell ref="A1:H1"/>
    <mergeCell ref="A2:H2"/>
    <mergeCell ref="A3:H3"/>
    <mergeCell ref="C7:D7"/>
    <mergeCell ref="F7:G7"/>
    <mergeCell ref="A4:H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</row>
    <row r="2" spans="1:26" s="67" customFormat="1" ht="18.75">
      <c r="A2" s="518" t="s">
        <v>81</v>
      </c>
      <c r="B2" s="518"/>
      <c r="C2" s="518"/>
      <c r="D2" s="518"/>
      <c r="E2" s="518"/>
      <c r="F2" s="518"/>
      <c r="G2" s="518"/>
      <c r="H2" s="518"/>
    </row>
    <row r="3" spans="1:26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21" t="s">
        <v>72</v>
      </c>
      <c r="B4" s="521"/>
      <c r="C4" s="521"/>
      <c r="D4" s="521"/>
      <c r="E4" s="521"/>
      <c r="F4" s="521"/>
      <c r="G4" s="521"/>
      <c r="H4" s="5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5"/>
      <c r="C5" s="85"/>
      <c r="D5" s="85"/>
      <c r="E5" s="85"/>
      <c r="F5" s="85"/>
      <c r="G5" s="118" t="s">
        <v>90</v>
      </c>
      <c r="H5" s="129">
        <f ca="1">TODAY()</f>
        <v>45986</v>
      </c>
      <c r="I5" s="21"/>
      <c r="J5" s="21"/>
      <c r="K5" s="91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09" t="s">
        <v>59</v>
      </c>
      <c r="B6" s="613" t="s">
        <v>48</v>
      </c>
      <c r="C6" s="59" t="s">
        <v>60</v>
      </c>
      <c r="D6" s="59" t="s">
        <v>60</v>
      </c>
      <c r="E6" s="111" t="s">
        <v>61</v>
      </c>
      <c r="F6" s="615" t="s">
        <v>62</v>
      </c>
      <c r="G6" s="616"/>
      <c r="H6" s="611" t="s">
        <v>63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10"/>
      <c r="B7" s="614"/>
      <c r="C7" s="201" t="s">
        <v>64</v>
      </c>
      <c r="D7" s="201" t="s">
        <v>65</v>
      </c>
      <c r="E7" s="202" t="s">
        <v>69</v>
      </c>
      <c r="F7" s="202" t="s">
        <v>73</v>
      </c>
      <c r="G7" s="202" t="s">
        <v>74</v>
      </c>
      <c r="H7" s="612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1" t="s">
        <v>175</v>
      </c>
      <c r="B8" s="61" t="s">
        <v>196</v>
      </c>
      <c r="C8" s="30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4" t="s">
        <v>89</v>
      </c>
    </row>
    <row r="9" spans="1:26" s="21" customFormat="1" ht="17.25" customHeight="1">
      <c r="A9" s="289" t="s">
        <v>190</v>
      </c>
      <c r="B9" s="290" t="s">
        <v>219</v>
      </c>
      <c r="C9" s="30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4" t="s">
        <v>89</v>
      </c>
    </row>
    <row r="10" spans="1:26" s="21" customFormat="1" ht="17.25" customHeight="1">
      <c r="A10" s="101" t="s">
        <v>191</v>
      </c>
      <c r="B10" s="61" t="s">
        <v>220</v>
      </c>
      <c r="C10" s="30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4" t="s">
        <v>89</v>
      </c>
    </row>
    <row r="11" spans="1:26" s="21" customFormat="1" ht="17.25" customHeight="1">
      <c r="A11" s="330" t="s">
        <v>175</v>
      </c>
      <c r="B11" s="331" t="s">
        <v>221</v>
      </c>
      <c r="C11" s="320">
        <v>0.41666666666666802</v>
      </c>
      <c r="D11" s="254">
        <v>45919</v>
      </c>
      <c r="E11" s="254">
        <v>45922</v>
      </c>
      <c r="F11" s="254">
        <v>45929</v>
      </c>
      <c r="G11" s="254">
        <v>45930</v>
      </c>
      <c r="H11" s="332" t="s">
        <v>89</v>
      </c>
    </row>
    <row r="12" spans="1:26" s="21" customFormat="1" ht="17.25" customHeight="1">
      <c r="A12" s="330" t="s">
        <v>190</v>
      </c>
      <c r="B12" s="331" t="s">
        <v>222</v>
      </c>
      <c r="C12" s="320">
        <v>0.41666666666666802</v>
      </c>
      <c r="D12" s="254">
        <v>45930</v>
      </c>
      <c r="E12" s="254">
        <v>45933</v>
      </c>
      <c r="F12" s="254">
        <v>45940</v>
      </c>
      <c r="G12" s="254">
        <v>45941</v>
      </c>
      <c r="H12" s="332"/>
    </row>
    <row r="13" spans="1:26" s="21" customFormat="1" ht="17.25" customHeight="1" thickBot="1">
      <c r="A13" s="99"/>
      <c r="B13" s="64"/>
      <c r="C13" s="304"/>
      <c r="D13" s="65"/>
      <c r="E13" s="65"/>
      <c r="F13" s="65"/>
      <c r="G13" s="65"/>
      <c r="H13" s="268"/>
    </row>
    <row r="15" spans="1:26" ht="17.25" thickBot="1"/>
    <row r="16" spans="1:26">
      <c r="A16" s="609" t="s">
        <v>59</v>
      </c>
      <c r="B16" s="613" t="s">
        <v>48</v>
      </c>
      <c r="C16" s="59" t="s">
        <v>60</v>
      </c>
      <c r="D16" s="59" t="s">
        <v>60</v>
      </c>
      <c r="E16" s="111" t="s">
        <v>61</v>
      </c>
      <c r="F16" s="615" t="s">
        <v>62</v>
      </c>
      <c r="G16" s="616"/>
      <c r="H16" s="616"/>
      <c r="I16" s="611" t="s">
        <v>63</v>
      </c>
    </row>
    <row r="17" spans="1:9">
      <c r="A17" s="610"/>
      <c r="B17" s="614"/>
      <c r="C17" s="201" t="s">
        <v>64</v>
      </c>
      <c r="D17" s="201" t="s">
        <v>65</v>
      </c>
      <c r="E17" s="202" t="s">
        <v>69</v>
      </c>
      <c r="F17" s="202" t="s">
        <v>70</v>
      </c>
      <c r="G17" s="202" t="s">
        <v>71</v>
      </c>
      <c r="H17" s="202" t="s">
        <v>94</v>
      </c>
      <c r="I17" s="612"/>
    </row>
    <row r="18" spans="1:9">
      <c r="A18" s="101" t="s">
        <v>185</v>
      </c>
      <c r="B18" s="61" t="s">
        <v>195</v>
      </c>
      <c r="C18" s="240" t="s">
        <v>145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4" t="s">
        <v>89</v>
      </c>
    </row>
    <row r="19" spans="1:9">
      <c r="A19" s="101" t="s">
        <v>158</v>
      </c>
      <c r="B19" s="61" t="s">
        <v>209</v>
      </c>
      <c r="C19" s="240" t="s">
        <v>145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4" t="s">
        <v>89</v>
      </c>
    </row>
    <row r="20" spans="1:9">
      <c r="A20" s="101" t="s">
        <v>185</v>
      </c>
      <c r="B20" s="61" t="s">
        <v>210</v>
      </c>
      <c r="C20" s="240" t="s">
        <v>145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4" t="s">
        <v>89</v>
      </c>
    </row>
    <row r="21" spans="1:9">
      <c r="A21" s="101" t="s">
        <v>190</v>
      </c>
      <c r="B21" s="61" t="s">
        <v>222</v>
      </c>
      <c r="C21" s="240" t="s">
        <v>145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4" t="s">
        <v>89</v>
      </c>
    </row>
    <row r="22" spans="1:9" ht="17.25" thickBot="1">
      <c r="A22" s="99" t="s">
        <v>158</v>
      </c>
      <c r="B22" s="64" t="s">
        <v>192</v>
      </c>
      <c r="C22" s="316" t="s">
        <v>145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8" t="s">
        <v>89</v>
      </c>
    </row>
    <row r="24" spans="1:9">
      <c r="A24" s="78" t="s">
        <v>88</v>
      </c>
    </row>
  </sheetData>
  <mergeCells count="12">
    <mergeCell ref="I16:I17"/>
    <mergeCell ref="A16:A17"/>
    <mergeCell ref="B16:B17"/>
    <mergeCell ref="F6:G6"/>
    <mergeCell ref="H6:H7"/>
    <mergeCell ref="F16:H16"/>
    <mergeCell ref="B6:B7"/>
    <mergeCell ref="A1:H1"/>
    <mergeCell ref="A2:H2"/>
    <mergeCell ref="A3:H3"/>
    <mergeCell ref="A4:H4"/>
    <mergeCell ref="A6:A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4" customWidth="1"/>
    <col min="2" max="2" width="7.125" style="124" customWidth="1"/>
    <col min="3" max="3" width="3.875" style="124" customWidth="1"/>
    <col min="4" max="4" width="8.875" style="124" customWidth="1"/>
    <col min="5" max="5" width="9.125" style="124" customWidth="1"/>
    <col min="6" max="6" width="11.5" style="124" customWidth="1"/>
    <col min="7" max="7" width="9" style="124" customWidth="1"/>
    <col min="8" max="8" width="9.875" style="124" customWidth="1"/>
    <col min="9" max="9" width="16.75" style="124" customWidth="1"/>
    <col min="10" max="16384" width="9" style="124"/>
  </cols>
  <sheetData>
    <row r="1" spans="1:9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  <c r="I1" s="508"/>
    </row>
    <row r="2" spans="1:9" s="113" customFormat="1" ht="18.75">
      <c r="A2" s="509" t="s">
        <v>81</v>
      </c>
      <c r="B2" s="509"/>
      <c r="C2" s="509"/>
      <c r="D2" s="509"/>
      <c r="E2" s="509"/>
      <c r="F2" s="509"/>
      <c r="G2" s="509"/>
      <c r="H2" s="509"/>
      <c r="I2" s="509"/>
    </row>
    <row r="3" spans="1:9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510"/>
    </row>
    <row r="4" spans="1:9" s="125" customFormat="1" ht="23.25" customHeight="1" thickTop="1">
      <c r="A4" s="513" t="s">
        <v>53</v>
      </c>
      <c r="B4" s="513"/>
      <c r="C4" s="513"/>
      <c r="D4" s="513"/>
      <c r="E4" s="513"/>
      <c r="F4" s="513"/>
      <c r="G4" s="513"/>
      <c r="H4" s="513"/>
      <c r="I4" s="513"/>
    </row>
    <row r="5" spans="1:9" s="125" customFormat="1" ht="21.75" customHeight="1" thickBot="1">
      <c r="A5" s="126" t="s">
        <v>44</v>
      </c>
      <c r="B5" s="127"/>
      <c r="C5" s="127"/>
      <c r="D5" s="113"/>
      <c r="E5" s="128"/>
      <c r="F5" s="113"/>
      <c r="G5" s="113"/>
      <c r="H5" s="118" t="s">
        <v>2</v>
      </c>
      <c r="I5" s="129">
        <f ca="1">TODAY()</f>
        <v>45986</v>
      </c>
    </row>
    <row r="6" spans="1:9" ht="26.25" customHeight="1">
      <c r="A6" s="167" t="s">
        <v>1</v>
      </c>
      <c r="B6" s="511" t="s">
        <v>48</v>
      </c>
      <c r="C6" s="511"/>
      <c r="D6" s="511" t="s">
        <v>0</v>
      </c>
      <c r="E6" s="511"/>
      <c r="F6" s="385" t="s">
        <v>54</v>
      </c>
      <c r="G6" s="512" t="s">
        <v>41</v>
      </c>
      <c r="H6" s="512"/>
      <c r="I6" s="168" t="s">
        <v>45</v>
      </c>
    </row>
    <row r="7" spans="1:9" s="130" customFormat="1" ht="18.75" customHeight="1">
      <c r="A7" s="169" t="s">
        <v>176</v>
      </c>
      <c r="B7" s="162">
        <v>2106</v>
      </c>
      <c r="C7" s="163" t="s">
        <v>46</v>
      </c>
      <c r="D7" s="164" t="s">
        <v>132</v>
      </c>
      <c r="E7" s="165">
        <v>45697</v>
      </c>
      <c r="F7" s="165">
        <v>45701</v>
      </c>
      <c r="G7" s="166" t="s">
        <v>58</v>
      </c>
      <c r="H7" s="165">
        <v>45695</v>
      </c>
      <c r="I7" s="505" t="s">
        <v>139</v>
      </c>
    </row>
    <row r="8" spans="1:9" s="130" customFormat="1" ht="18.75" customHeight="1">
      <c r="A8" s="169" t="s">
        <v>179</v>
      </c>
      <c r="B8" s="162">
        <v>1105</v>
      </c>
      <c r="C8" s="163" t="s">
        <v>46</v>
      </c>
      <c r="D8" s="164" t="s">
        <v>132</v>
      </c>
      <c r="E8" s="165">
        <v>45704</v>
      </c>
      <c r="F8" s="165">
        <v>45708</v>
      </c>
      <c r="G8" s="166" t="s">
        <v>58</v>
      </c>
      <c r="H8" s="165">
        <v>45702</v>
      </c>
      <c r="I8" s="506"/>
    </row>
    <row r="9" spans="1:9" s="130" customFormat="1" ht="18.75" customHeight="1">
      <c r="A9" s="170" t="s">
        <v>179</v>
      </c>
      <c r="B9" s="162">
        <v>1106</v>
      </c>
      <c r="C9" s="163" t="s">
        <v>46</v>
      </c>
      <c r="D9" s="164" t="s">
        <v>141</v>
      </c>
      <c r="E9" s="165">
        <v>45711</v>
      </c>
      <c r="F9" s="165">
        <v>45715</v>
      </c>
      <c r="G9" s="166" t="s">
        <v>58</v>
      </c>
      <c r="H9" s="165">
        <v>45709</v>
      </c>
      <c r="I9" s="506"/>
    </row>
    <row r="10" spans="1:9" s="130" customFormat="1" ht="18.75" customHeight="1">
      <c r="A10" s="170" t="s">
        <v>177</v>
      </c>
      <c r="B10" s="162">
        <v>1507</v>
      </c>
      <c r="C10" s="163" t="s">
        <v>46</v>
      </c>
      <c r="D10" s="164" t="s">
        <v>141</v>
      </c>
      <c r="E10" s="165">
        <v>45718</v>
      </c>
      <c r="F10" s="165">
        <v>45723</v>
      </c>
      <c r="G10" s="166" t="s">
        <v>58</v>
      </c>
      <c r="H10" s="165">
        <v>45716</v>
      </c>
      <c r="I10" s="506"/>
    </row>
    <row r="11" spans="1:9" s="130" customFormat="1" ht="18.75" customHeight="1" thickBot="1">
      <c r="A11" s="386"/>
      <c r="B11" s="387"/>
      <c r="C11" s="388"/>
      <c r="D11" s="389"/>
      <c r="E11" s="390"/>
      <c r="F11" s="390"/>
      <c r="G11" s="387"/>
      <c r="H11" s="388"/>
      <c r="I11" s="507"/>
    </row>
    <row r="13" spans="1:9">
      <c r="A13" s="123" t="s">
        <v>88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21"/>
  <sheetViews>
    <sheetView zoomScaleNormal="100" workbookViewId="0">
      <selection activeCell="A22" sqref="A22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  <c r="I1" s="517"/>
      <c r="J1" s="517"/>
    </row>
    <row r="2" spans="1:10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  <c r="I2" s="518"/>
      <c r="J2" s="518"/>
    </row>
    <row r="3" spans="1:10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  <c r="I3" s="519"/>
      <c r="J3" s="519"/>
    </row>
    <row r="4" spans="1:10" s="4" customFormat="1" ht="21" thickTop="1">
      <c r="A4" s="521" t="s">
        <v>5</v>
      </c>
      <c r="B4" s="521"/>
      <c r="C4" s="521"/>
      <c r="D4" s="521"/>
      <c r="E4" s="521"/>
      <c r="F4" s="521"/>
      <c r="G4" s="521"/>
      <c r="H4" s="521"/>
      <c r="I4" s="521"/>
      <c r="J4" s="521"/>
    </row>
    <row r="5" spans="1:10">
      <c r="A5" s="6"/>
    </row>
    <row r="6" spans="1:10" ht="17.25" thickBot="1">
      <c r="A6" s="9" t="s">
        <v>36</v>
      </c>
      <c r="H6" s="92"/>
      <c r="I6" s="90" t="s">
        <v>2</v>
      </c>
      <c r="J6" s="91">
        <f ca="1">TODAY()</f>
        <v>45986</v>
      </c>
    </row>
    <row r="7" spans="1:10" s="60" customFormat="1" ht="39" customHeight="1">
      <c r="A7" s="171" t="s">
        <v>1</v>
      </c>
      <c r="B7" s="172" t="s">
        <v>48</v>
      </c>
      <c r="C7" s="520" t="s">
        <v>49</v>
      </c>
      <c r="D7" s="520"/>
      <c r="E7" s="495" t="s">
        <v>118</v>
      </c>
      <c r="F7" s="173" t="s">
        <v>96</v>
      </c>
      <c r="G7" s="173" t="s">
        <v>32</v>
      </c>
      <c r="H7" s="522" t="s">
        <v>108</v>
      </c>
      <c r="I7" s="522"/>
      <c r="J7" s="174" t="s">
        <v>86</v>
      </c>
    </row>
    <row r="8" spans="1:10" s="20" customFormat="1" ht="20.25" customHeight="1">
      <c r="A8" s="97" t="s">
        <v>261</v>
      </c>
      <c r="B8" s="96" t="s">
        <v>262</v>
      </c>
      <c r="C8" s="61" t="s">
        <v>141</v>
      </c>
      <c r="D8" s="298">
        <v>45991</v>
      </c>
      <c r="E8" s="298"/>
      <c r="F8" s="298">
        <v>45995</v>
      </c>
      <c r="G8" s="298"/>
      <c r="H8" s="88" t="s">
        <v>58</v>
      </c>
      <c r="I8" s="100">
        <v>45989</v>
      </c>
      <c r="J8" s="514" t="s">
        <v>127</v>
      </c>
    </row>
    <row r="9" spans="1:10" s="20" customFormat="1" ht="20.25" customHeight="1">
      <c r="A9" s="97" t="s">
        <v>185</v>
      </c>
      <c r="B9" s="96" t="s">
        <v>263</v>
      </c>
      <c r="C9" s="61" t="s">
        <v>144</v>
      </c>
      <c r="D9" s="298">
        <v>45993</v>
      </c>
      <c r="E9" s="298">
        <v>45996</v>
      </c>
      <c r="F9" s="298"/>
      <c r="G9" s="298">
        <v>45998</v>
      </c>
      <c r="H9" s="88" t="s">
        <v>260</v>
      </c>
      <c r="I9" s="100">
        <v>45990</v>
      </c>
      <c r="J9" s="515"/>
    </row>
    <row r="10" spans="1:10" s="20" customFormat="1" ht="20.25" customHeight="1">
      <c r="A10" s="97" t="s">
        <v>208</v>
      </c>
      <c r="B10" s="96" t="s">
        <v>358</v>
      </c>
      <c r="C10" s="61" t="s">
        <v>144</v>
      </c>
      <c r="D10" s="298">
        <v>45993</v>
      </c>
      <c r="E10" s="298"/>
      <c r="F10" s="298">
        <v>45997</v>
      </c>
      <c r="G10" s="298"/>
      <c r="H10" s="88" t="s">
        <v>260</v>
      </c>
      <c r="I10" s="100">
        <v>45990</v>
      </c>
      <c r="J10" s="515"/>
    </row>
    <row r="11" spans="1:10" s="20" customFormat="1" ht="20.25" customHeight="1">
      <c r="A11" s="97" t="s">
        <v>261</v>
      </c>
      <c r="B11" s="96" t="s">
        <v>359</v>
      </c>
      <c r="C11" s="61" t="s">
        <v>144</v>
      </c>
      <c r="D11" s="298">
        <v>46000</v>
      </c>
      <c r="E11" s="298">
        <v>46003</v>
      </c>
      <c r="F11" s="298"/>
      <c r="G11" s="298">
        <v>46005</v>
      </c>
      <c r="H11" s="88" t="s">
        <v>260</v>
      </c>
      <c r="I11" s="100">
        <v>45997</v>
      </c>
      <c r="J11" s="515"/>
    </row>
    <row r="12" spans="1:10" s="20" customFormat="1" ht="20.25" customHeight="1">
      <c r="A12" s="97" t="s">
        <v>194</v>
      </c>
      <c r="B12" s="96" t="s">
        <v>360</v>
      </c>
      <c r="C12" s="61" t="s">
        <v>135</v>
      </c>
      <c r="D12" s="298">
        <v>46002</v>
      </c>
      <c r="E12" s="298"/>
      <c r="F12" s="298">
        <v>46006</v>
      </c>
      <c r="G12" s="298"/>
      <c r="H12" s="88" t="s">
        <v>280</v>
      </c>
      <c r="I12" s="100">
        <v>46000</v>
      </c>
      <c r="J12" s="515"/>
    </row>
    <row r="13" spans="1:10" s="20" customFormat="1" ht="20.25" customHeight="1">
      <c r="A13" s="97" t="s">
        <v>208</v>
      </c>
      <c r="B13" s="96" t="s">
        <v>361</v>
      </c>
      <c r="C13" s="61" t="s">
        <v>135</v>
      </c>
      <c r="D13" s="298">
        <v>46002</v>
      </c>
      <c r="E13" s="298">
        <v>46005</v>
      </c>
      <c r="F13" s="298"/>
      <c r="G13" s="298">
        <v>46007</v>
      </c>
      <c r="H13" s="88" t="s">
        <v>280</v>
      </c>
      <c r="I13" s="100">
        <v>46000</v>
      </c>
      <c r="J13" s="515"/>
    </row>
    <row r="14" spans="1:10" s="20" customFormat="1" ht="20.25" customHeight="1">
      <c r="A14" s="97" t="s">
        <v>261</v>
      </c>
      <c r="B14" s="96" t="s">
        <v>362</v>
      </c>
      <c r="C14" s="61" t="s">
        <v>132</v>
      </c>
      <c r="D14" s="298">
        <v>46011</v>
      </c>
      <c r="E14" s="298"/>
      <c r="F14" s="298">
        <v>46015</v>
      </c>
      <c r="G14" s="298"/>
      <c r="H14" s="88" t="s">
        <v>138</v>
      </c>
      <c r="I14" s="100">
        <v>46009</v>
      </c>
      <c r="J14" s="515"/>
    </row>
    <row r="15" spans="1:10" s="20" customFormat="1" ht="20.25" customHeight="1">
      <c r="A15" s="97" t="s">
        <v>194</v>
      </c>
      <c r="B15" s="96" t="s">
        <v>363</v>
      </c>
      <c r="C15" s="61" t="s">
        <v>135</v>
      </c>
      <c r="D15" s="298">
        <v>46009</v>
      </c>
      <c r="E15" s="298">
        <v>46012</v>
      </c>
      <c r="F15" s="298"/>
      <c r="G15" s="298">
        <v>46014</v>
      </c>
      <c r="H15" s="88" t="s">
        <v>280</v>
      </c>
      <c r="I15" s="100">
        <v>46007</v>
      </c>
      <c r="J15" s="515"/>
    </row>
    <row r="16" spans="1:10" s="20" customFormat="1" ht="20.25" customHeight="1">
      <c r="A16" s="97" t="s">
        <v>208</v>
      </c>
      <c r="B16" s="96" t="s">
        <v>364</v>
      </c>
      <c r="C16" s="61" t="s">
        <v>144</v>
      </c>
      <c r="D16" s="298">
        <v>46014</v>
      </c>
      <c r="E16" s="298"/>
      <c r="F16" s="298">
        <v>46018</v>
      </c>
      <c r="G16" s="298"/>
      <c r="H16" s="88" t="s">
        <v>260</v>
      </c>
      <c r="I16" s="100">
        <v>46011</v>
      </c>
      <c r="J16" s="515"/>
    </row>
    <row r="17" spans="1:10" s="20" customFormat="1" ht="20.25" customHeight="1">
      <c r="A17" s="97" t="s">
        <v>365</v>
      </c>
      <c r="B17" s="96" t="s">
        <v>366</v>
      </c>
      <c r="C17" s="61" t="s">
        <v>137</v>
      </c>
      <c r="D17" s="298">
        <v>46013</v>
      </c>
      <c r="E17" s="298">
        <v>46016</v>
      </c>
      <c r="F17" s="298"/>
      <c r="G17" s="298">
        <v>46018</v>
      </c>
      <c r="H17" s="88" t="s">
        <v>367</v>
      </c>
      <c r="I17" s="100">
        <v>46010</v>
      </c>
      <c r="J17" s="515"/>
    </row>
    <row r="18" spans="1:10" s="20" customFormat="1" ht="20.25" customHeight="1">
      <c r="A18" s="97" t="s">
        <v>194</v>
      </c>
      <c r="B18" s="96" t="s">
        <v>368</v>
      </c>
      <c r="C18" s="61" t="s">
        <v>144</v>
      </c>
      <c r="D18" s="298">
        <v>46021</v>
      </c>
      <c r="E18" s="298"/>
      <c r="F18" s="298">
        <v>46025</v>
      </c>
      <c r="G18" s="298"/>
      <c r="H18" s="88" t="s">
        <v>260</v>
      </c>
      <c r="I18" s="100">
        <v>46018</v>
      </c>
      <c r="J18" s="515"/>
    </row>
    <row r="19" spans="1:10" s="20" customFormat="1" ht="20.25" customHeight="1">
      <c r="A19" s="97" t="s">
        <v>261</v>
      </c>
      <c r="B19" s="96" t="s">
        <v>369</v>
      </c>
      <c r="C19" s="61" t="s">
        <v>137</v>
      </c>
      <c r="D19" s="298">
        <v>46020</v>
      </c>
      <c r="E19" s="298">
        <v>46023</v>
      </c>
      <c r="F19" s="298"/>
      <c r="G19" s="298">
        <v>46025</v>
      </c>
      <c r="H19" s="88" t="s">
        <v>260</v>
      </c>
      <c r="I19" s="100">
        <v>46018</v>
      </c>
      <c r="J19" s="515"/>
    </row>
    <row r="20" spans="1:10" s="20" customFormat="1" ht="20.25" customHeight="1">
      <c r="A20" s="97"/>
      <c r="B20" s="96"/>
      <c r="C20" s="61"/>
      <c r="D20" s="298"/>
      <c r="E20" s="298"/>
      <c r="F20" s="298"/>
      <c r="G20" s="298"/>
      <c r="H20" s="88"/>
      <c r="I20" s="100"/>
      <c r="J20" s="515"/>
    </row>
    <row r="21" spans="1:10" s="20" customFormat="1" ht="20.25" customHeight="1" thickBot="1">
      <c r="A21" s="271"/>
      <c r="B21" s="272"/>
      <c r="C21" s="64"/>
      <c r="D21" s="299"/>
      <c r="E21" s="299"/>
      <c r="F21" s="299"/>
      <c r="G21" s="299"/>
      <c r="H21" s="266"/>
      <c r="I21" s="273"/>
      <c r="J21" s="516"/>
    </row>
  </sheetData>
  <mergeCells count="7">
    <mergeCell ref="J8:J21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4" sqref="A14"/>
    </sheetView>
  </sheetViews>
  <sheetFormatPr defaultRowHeight="16.5"/>
  <cols>
    <col min="1" max="1" width="18.125" style="18" customWidth="1"/>
    <col min="2" max="2" width="10.875" style="18" customWidth="1"/>
    <col min="3" max="3" width="4.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321"/>
      <c r="T1" s="321"/>
      <c r="U1" s="321"/>
      <c r="V1" s="321"/>
      <c r="W1" s="321"/>
      <c r="X1" s="321"/>
      <c r="Y1" s="321"/>
    </row>
    <row r="2" spans="1:30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322"/>
      <c r="T2" s="322"/>
      <c r="U2" s="322"/>
      <c r="V2" s="322"/>
      <c r="W2" s="322"/>
      <c r="X2" s="322"/>
      <c r="Y2" s="322"/>
    </row>
    <row r="3" spans="1:30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322"/>
      <c r="T3" s="322"/>
      <c r="U3" s="322"/>
      <c r="V3" s="322"/>
      <c r="W3" s="322"/>
      <c r="X3" s="322"/>
      <c r="Y3" s="322"/>
    </row>
    <row r="4" spans="1:30" s="13" customFormat="1" ht="18.75" customHeight="1" thickTop="1">
      <c r="A4" s="521" t="s">
        <v>7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323"/>
      <c r="T4" s="323"/>
      <c r="U4" s="323"/>
      <c r="V4" s="323"/>
      <c r="W4" s="323"/>
      <c r="X4" s="323"/>
      <c r="Y4" s="323"/>
    </row>
    <row r="5" spans="1:30">
      <c r="A5" s="10" t="s">
        <v>36</v>
      </c>
    </row>
    <row r="6" spans="1:30" ht="17.25" thickBot="1">
      <c r="O6" s="90" t="s">
        <v>2</v>
      </c>
      <c r="P6" s="89">
        <f ca="1">TODAY()</f>
        <v>45986</v>
      </c>
    </row>
    <row r="7" spans="1:30" s="60" customFormat="1" ht="121.5" customHeight="1">
      <c r="A7" s="324" t="s">
        <v>1</v>
      </c>
      <c r="B7" s="345" t="s">
        <v>3</v>
      </c>
      <c r="C7" s="525" t="s">
        <v>0</v>
      </c>
      <c r="D7" s="525"/>
      <c r="E7" s="345" t="s">
        <v>142</v>
      </c>
      <c r="F7" s="345" t="s">
        <v>147</v>
      </c>
      <c r="G7" s="345" t="s">
        <v>148</v>
      </c>
      <c r="H7" s="345" t="s">
        <v>149</v>
      </c>
      <c r="I7" s="345" t="s">
        <v>150</v>
      </c>
      <c r="J7" s="345" t="s">
        <v>151</v>
      </c>
      <c r="K7" s="345" t="s">
        <v>152</v>
      </c>
      <c r="L7" s="345" t="s">
        <v>153</v>
      </c>
      <c r="M7" s="345" t="s">
        <v>154</v>
      </c>
      <c r="N7" s="526" t="s">
        <v>75</v>
      </c>
      <c r="O7" s="526"/>
      <c r="P7" s="325" t="s">
        <v>86</v>
      </c>
    </row>
    <row r="8" spans="1:30" s="60" customFormat="1" ht="22.5" customHeight="1">
      <c r="A8" s="175" t="s">
        <v>206</v>
      </c>
      <c r="B8" s="93" t="s">
        <v>259</v>
      </c>
      <c r="C8" s="93" t="s">
        <v>137</v>
      </c>
      <c r="D8" s="94">
        <v>45992</v>
      </c>
      <c r="E8" s="326">
        <v>46028</v>
      </c>
      <c r="F8" s="326">
        <v>46038</v>
      </c>
      <c r="G8" s="326">
        <v>46039</v>
      </c>
      <c r="H8" s="326">
        <v>46040</v>
      </c>
      <c r="I8" s="326">
        <v>46041</v>
      </c>
      <c r="J8" s="326">
        <v>46042</v>
      </c>
      <c r="K8" s="326">
        <v>46043</v>
      </c>
      <c r="L8" s="326">
        <v>46044</v>
      </c>
      <c r="M8" s="326">
        <v>46045</v>
      </c>
      <c r="N8" s="340">
        <v>0.41666666666666669</v>
      </c>
      <c r="O8" s="326">
        <v>45988</v>
      </c>
      <c r="P8" s="523" t="s">
        <v>143</v>
      </c>
    </row>
    <row r="9" spans="1:30" s="60" customFormat="1" ht="22.5" customHeight="1">
      <c r="A9" s="175" t="s">
        <v>401</v>
      </c>
      <c r="B9" s="93" t="s">
        <v>399</v>
      </c>
      <c r="C9" s="93" t="s">
        <v>137</v>
      </c>
      <c r="D9" s="94">
        <v>45999</v>
      </c>
      <c r="E9" s="326">
        <v>46035</v>
      </c>
      <c r="F9" s="326">
        <v>46045</v>
      </c>
      <c r="G9" s="326">
        <v>46046</v>
      </c>
      <c r="H9" s="326">
        <v>46047</v>
      </c>
      <c r="I9" s="326">
        <v>46048</v>
      </c>
      <c r="J9" s="326">
        <v>46049</v>
      </c>
      <c r="K9" s="326">
        <v>46050</v>
      </c>
      <c r="L9" s="326">
        <v>46051</v>
      </c>
      <c r="M9" s="326">
        <v>46052</v>
      </c>
      <c r="N9" s="340">
        <v>0.625</v>
      </c>
      <c r="O9" s="326">
        <v>45995</v>
      </c>
      <c r="P9" s="523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5" t="s">
        <v>402</v>
      </c>
      <c r="B10" s="93" t="s">
        <v>400</v>
      </c>
      <c r="C10" s="93" t="s">
        <v>137</v>
      </c>
      <c r="D10" s="94">
        <v>46008</v>
      </c>
      <c r="E10" s="326">
        <v>46044</v>
      </c>
      <c r="F10" s="326">
        <v>46054</v>
      </c>
      <c r="G10" s="326">
        <v>46055</v>
      </c>
      <c r="H10" s="326">
        <v>46056</v>
      </c>
      <c r="I10" s="326">
        <v>46057</v>
      </c>
      <c r="J10" s="326">
        <v>46058</v>
      </c>
      <c r="K10" s="326">
        <v>46059</v>
      </c>
      <c r="L10" s="326">
        <v>46060</v>
      </c>
      <c r="M10" s="326">
        <v>46061</v>
      </c>
      <c r="N10" s="340">
        <v>0.625</v>
      </c>
      <c r="O10" s="326">
        <v>46003</v>
      </c>
      <c r="P10" s="523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5" t="s">
        <v>403</v>
      </c>
      <c r="B11" s="93" t="s">
        <v>259</v>
      </c>
      <c r="C11" s="93" t="s">
        <v>137</v>
      </c>
      <c r="D11" s="94">
        <v>46013</v>
      </c>
      <c r="E11" s="326">
        <v>46049</v>
      </c>
      <c r="F11" s="326">
        <v>46059</v>
      </c>
      <c r="G11" s="326">
        <v>46060</v>
      </c>
      <c r="H11" s="326">
        <v>46061</v>
      </c>
      <c r="I11" s="326">
        <v>46062</v>
      </c>
      <c r="J11" s="326">
        <v>46063</v>
      </c>
      <c r="K11" s="326">
        <v>46064</v>
      </c>
      <c r="L11" s="326">
        <v>46065</v>
      </c>
      <c r="M11" s="326">
        <v>46066</v>
      </c>
      <c r="N11" s="340">
        <v>0.625</v>
      </c>
      <c r="O11" s="326">
        <v>46009</v>
      </c>
      <c r="P11" s="523"/>
    </row>
    <row r="12" spans="1:30" s="269" customFormat="1" ht="22.5" customHeight="1" thickBot="1">
      <c r="A12" s="295" t="s">
        <v>404</v>
      </c>
      <c r="B12" s="296" t="s">
        <v>207</v>
      </c>
      <c r="C12" s="296" t="s">
        <v>137</v>
      </c>
      <c r="D12" s="142">
        <v>46020</v>
      </c>
      <c r="E12" s="327">
        <v>46056</v>
      </c>
      <c r="F12" s="327">
        <v>46066</v>
      </c>
      <c r="G12" s="327">
        <v>46067</v>
      </c>
      <c r="H12" s="327">
        <v>46068</v>
      </c>
      <c r="I12" s="327">
        <v>46069</v>
      </c>
      <c r="J12" s="327">
        <v>46070</v>
      </c>
      <c r="K12" s="327">
        <v>46071</v>
      </c>
      <c r="L12" s="327">
        <v>46072</v>
      </c>
      <c r="M12" s="327">
        <v>46073</v>
      </c>
      <c r="N12" s="328">
        <v>0.625</v>
      </c>
      <c r="O12" s="327">
        <v>46016</v>
      </c>
      <c r="P12" s="524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2" t="s">
        <v>88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6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44"/>
  <sheetViews>
    <sheetView zoomScaleNormal="100" workbookViewId="0">
      <selection activeCell="A15" sqref="A15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17" t="s">
        <v>76</v>
      </c>
      <c r="B1" s="517"/>
      <c r="C1" s="517"/>
      <c r="D1" s="517"/>
      <c r="E1" s="517"/>
      <c r="F1" s="517"/>
      <c r="G1" s="517"/>
      <c r="H1" s="517"/>
    </row>
    <row r="2" spans="1:11" s="67" customFormat="1" ht="18.75">
      <c r="A2" s="518" t="s">
        <v>242</v>
      </c>
      <c r="B2" s="518"/>
      <c r="C2" s="518"/>
      <c r="D2" s="518"/>
      <c r="E2" s="518"/>
      <c r="F2" s="518"/>
      <c r="G2" s="518"/>
      <c r="H2" s="518"/>
    </row>
    <row r="3" spans="1:11" s="67" customFormat="1" ht="19.5" thickBot="1">
      <c r="A3" s="519" t="s">
        <v>82</v>
      </c>
      <c r="B3" s="519"/>
      <c r="C3" s="519"/>
      <c r="D3" s="519"/>
      <c r="E3" s="519"/>
      <c r="F3" s="519"/>
      <c r="G3" s="519"/>
      <c r="H3" s="519"/>
    </row>
    <row r="4" spans="1:11" s="4" customFormat="1" ht="18" customHeight="1" thickTop="1">
      <c r="A4" s="521" t="s">
        <v>8</v>
      </c>
      <c r="B4" s="521"/>
      <c r="C4" s="521"/>
      <c r="D4" s="521"/>
      <c r="E4" s="521"/>
      <c r="F4" s="521"/>
      <c r="G4" s="521"/>
      <c r="H4" s="521"/>
    </row>
    <row r="5" spans="1:11" s="1" customFormat="1" ht="12.75">
      <c r="K5" s="353"/>
    </row>
    <row r="6" spans="1:11" s="1" customFormat="1" ht="15.75">
      <c r="A6" s="10" t="s">
        <v>36</v>
      </c>
      <c r="G6" s="90" t="s">
        <v>2</v>
      </c>
      <c r="H6" s="89">
        <f ca="1">TODAY()</f>
        <v>45986</v>
      </c>
    </row>
    <row r="7" spans="1:11" ht="15" thickBot="1"/>
    <row r="8" spans="1:11" ht="25.5">
      <c r="A8" s="177" t="s">
        <v>1</v>
      </c>
      <c r="B8" s="178" t="s">
        <v>3</v>
      </c>
      <c r="C8" s="527" t="s">
        <v>0</v>
      </c>
      <c r="D8" s="527"/>
      <c r="E8" s="179" t="s">
        <v>67</v>
      </c>
      <c r="F8" s="528" t="s">
        <v>75</v>
      </c>
      <c r="G8" s="528"/>
      <c r="H8" s="180" t="s">
        <v>85</v>
      </c>
    </row>
    <row r="9" spans="1:11" ht="17.25" customHeight="1">
      <c r="A9" s="437" t="s">
        <v>183</v>
      </c>
      <c r="B9" s="176" t="s">
        <v>334</v>
      </c>
      <c r="C9" s="105" t="s">
        <v>132</v>
      </c>
      <c r="D9" s="102">
        <v>45990</v>
      </c>
      <c r="E9" s="75">
        <v>45995</v>
      </c>
      <c r="F9" s="215" t="s">
        <v>138</v>
      </c>
      <c r="G9" s="75">
        <v>45988</v>
      </c>
      <c r="H9" s="532" t="s">
        <v>127</v>
      </c>
    </row>
    <row r="10" spans="1:11" ht="17.25" customHeight="1">
      <c r="A10" s="104" t="s">
        <v>193</v>
      </c>
      <c r="B10" s="103" t="s">
        <v>335</v>
      </c>
      <c r="C10" s="105" t="s">
        <v>132</v>
      </c>
      <c r="D10" s="62">
        <v>45997</v>
      </c>
      <c r="E10" s="75">
        <v>46002</v>
      </c>
      <c r="F10" s="215" t="s">
        <v>138</v>
      </c>
      <c r="G10" s="75">
        <v>45995</v>
      </c>
      <c r="H10" s="532"/>
    </row>
    <row r="11" spans="1:11" ht="17.25" customHeight="1">
      <c r="A11" s="104" t="s">
        <v>201</v>
      </c>
      <c r="B11" s="103" t="s">
        <v>336</v>
      </c>
      <c r="C11" s="105" t="s">
        <v>132</v>
      </c>
      <c r="D11" s="62">
        <v>46004</v>
      </c>
      <c r="E11" s="75">
        <v>46009</v>
      </c>
      <c r="F11" s="215" t="s">
        <v>138</v>
      </c>
      <c r="G11" s="75">
        <v>46002</v>
      </c>
      <c r="H11" s="532"/>
    </row>
    <row r="12" spans="1:11" ht="17.25" customHeight="1">
      <c r="A12" s="341" t="s">
        <v>183</v>
      </c>
      <c r="B12" s="342" t="s">
        <v>337</v>
      </c>
      <c r="C12" s="334" t="s">
        <v>132</v>
      </c>
      <c r="D12" s="254">
        <v>46011</v>
      </c>
      <c r="E12" s="343">
        <v>46016</v>
      </c>
      <c r="F12" s="344" t="s">
        <v>138</v>
      </c>
      <c r="G12" s="343">
        <v>46009</v>
      </c>
      <c r="H12" s="533"/>
    </row>
    <row r="13" spans="1:11" ht="17.25" customHeight="1" thickBot="1">
      <c r="A13" s="436" t="s">
        <v>193</v>
      </c>
      <c r="B13" s="355" t="s">
        <v>338</v>
      </c>
      <c r="C13" s="356" t="s">
        <v>132</v>
      </c>
      <c r="D13" s="65">
        <v>46018</v>
      </c>
      <c r="E13" s="246">
        <v>46023</v>
      </c>
      <c r="F13" s="275" t="s">
        <v>138</v>
      </c>
      <c r="G13" s="246">
        <v>46016</v>
      </c>
      <c r="H13" s="534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50" t="s">
        <v>1</v>
      </c>
      <c r="B16" s="249" t="s">
        <v>3</v>
      </c>
      <c r="C16" s="535" t="s">
        <v>0</v>
      </c>
      <c r="D16" s="535"/>
      <c r="E16" s="179" t="s">
        <v>115</v>
      </c>
      <c r="F16" s="536" t="s">
        <v>110</v>
      </c>
      <c r="G16" s="536"/>
      <c r="H16" s="251" t="s">
        <v>85</v>
      </c>
    </row>
    <row r="17" spans="1:8" ht="14.25" customHeight="1">
      <c r="A17" s="437" t="s">
        <v>249</v>
      </c>
      <c r="B17" s="241" t="s">
        <v>250</v>
      </c>
      <c r="C17" s="105" t="s">
        <v>157</v>
      </c>
      <c r="D17" s="252">
        <v>45994</v>
      </c>
      <c r="E17" s="94">
        <v>46002</v>
      </c>
      <c r="F17" s="88">
        <v>0.41666666666666669</v>
      </c>
      <c r="G17" s="94">
        <v>45990</v>
      </c>
      <c r="H17" s="532" t="s">
        <v>120</v>
      </c>
    </row>
    <row r="18" spans="1:8">
      <c r="A18" s="181" t="s">
        <v>248</v>
      </c>
      <c r="B18" s="105" t="s">
        <v>394</v>
      </c>
      <c r="C18" s="105" t="s">
        <v>157</v>
      </c>
      <c r="D18" s="62">
        <v>46001</v>
      </c>
      <c r="E18" s="94">
        <v>46009</v>
      </c>
      <c r="F18" s="88">
        <v>0.41666666666666669</v>
      </c>
      <c r="G18" s="94">
        <v>45997</v>
      </c>
      <c r="H18" s="532"/>
    </row>
    <row r="19" spans="1:8">
      <c r="A19" s="181" t="s">
        <v>249</v>
      </c>
      <c r="B19" s="105" t="s">
        <v>395</v>
      </c>
      <c r="C19" s="105" t="s">
        <v>136</v>
      </c>
      <c r="D19" s="62">
        <v>46010</v>
      </c>
      <c r="E19" s="94">
        <v>46018</v>
      </c>
      <c r="F19" s="88">
        <v>0.66666666666666663</v>
      </c>
      <c r="G19" s="94">
        <v>46007</v>
      </c>
      <c r="H19" s="532"/>
    </row>
    <row r="20" spans="1:8">
      <c r="A20" s="333" t="s">
        <v>396</v>
      </c>
      <c r="B20" s="334" t="s">
        <v>397</v>
      </c>
      <c r="C20" s="334" t="s">
        <v>136</v>
      </c>
      <c r="D20" s="254">
        <v>46017</v>
      </c>
      <c r="E20" s="308">
        <v>46024</v>
      </c>
      <c r="F20" s="335">
        <v>0.66666666666666663</v>
      </c>
      <c r="G20" s="308">
        <v>46014</v>
      </c>
      <c r="H20" s="533"/>
    </row>
    <row r="21" spans="1:8">
      <c r="A21" s="333" t="s">
        <v>248</v>
      </c>
      <c r="B21" s="334" t="s">
        <v>398</v>
      </c>
      <c r="C21" s="334" t="s">
        <v>157</v>
      </c>
      <c r="D21" s="254">
        <v>46022</v>
      </c>
      <c r="E21" s="308">
        <v>46030</v>
      </c>
      <c r="F21" s="335">
        <v>0.41666666666666669</v>
      </c>
      <c r="G21" s="308">
        <v>46018</v>
      </c>
      <c r="H21" s="533"/>
    </row>
    <row r="22" spans="1:8" ht="15" thickBot="1">
      <c r="A22" s="356"/>
      <c r="B22" s="356"/>
      <c r="C22" s="356"/>
      <c r="D22" s="65"/>
      <c r="E22" s="142"/>
      <c r="F22" s="266"/>
      <c r="G22" s="142"/>
      <c r="H22" s="534"/>
    </row>
    <row r="24" spans="1:8" ht="15" thickBot="1"/>
    <row r="25" spans="1:8" ht="25.5">
      <c r="A25" s="177" t="s">
        <v>1</v>
      </c>
      <c r="B25" s="178" t="s">
        <v>3</v>
      </c>
      <c r="C25" s="527" t="s">
        <v>0</v>
      </c>
      <c r="D25" s="527"/>
      <c r="E25" s="179" t="s">
        <v>116</v>
      </c>
      <c r="F25" s="528" t="s">
        <v>110</v>
      </c>
      <c r="G25" s="528"/>
      <c r="H25" s="180" t="s">
        <v>85</v>
      </c>
    </row>
    <row r="26" spans="1:8" ht="14.25" customHeight="1">
      <c r="A26" s="181" t="s">
        <v>387</v>
      </c>
      <c r="B26" s="176" t="s">
        <v>388</v>
      </c>
      <c r="C26" s="105" t="s">
        <v>141</v>
      </c>
      <c r="D26" s="102">
        <v>45991</v>
      </c>
      <c r="E26" s="75">
        <v>45999</v>
      </c>
      <c r="F26" s="88">
        <v>0.66666666666666663</v>
      </c>
      <c r="G26" s="94">
        <v>45988</v>
      </c>
      <c r="H26" s="532" t="s">
        <v>121</v>
      </c>
    </row>
    <row r="27" spans="1:8">
      <c r="A27" s="451" t="s">
        <v>389</v>
      </c>
      <c r="B27" s="103" t="s">
        <v>390</v>
      </c>
      <c r="C27" s="105" t="s">
        <v>141</v>
      </c>
      <c r="D27" s="62">
        <v>45998</v>
      </c>
      <c r="E27" s="75">
        <v>46006</v>
      </c>
      <c r="F27" s="88">
        <v>0.66666666666666663</v>
      </c>
      <c r="G27" s="94">
        <v>45995</v>
      </c>
      <c r="H27" s="532"/>
    </row>
    <row r="28" spans="1:8">
      <c r="A28" s="104" t="s">
        <v>200</v>
      </c>
      <c r="B28" s="103" t="s">
        <v>319</v>
      </c>
      <c r="C28" s="105" t="s">
        <v>141</v>
      </c>
      <c r="D28" s="62">
        <v>46005</v>
      </c>
      <c r="E28" s="75">
        <v>46013</v>
      </c>
      <c r="F28" s="88">
        <v>0.66666666666666663</v>
      </c>
      <c r="G28" s="94">
        <v>46002</v>
      </c>
      <c r="H28" s="532"/>
    </row>
    <row r="29" spans="1:8">
      <c r="A29" s="341" t="s">
        <v>391</v>
      </c>
      <c r="B29" s="342" t="s">
        <v>392</v>
      </c>
      <c r="C29" s="334" t="s">
        <v>141</v>
      </c>
      <c r="D29" s="254">
        <v>46012</v>
      </c>
      <c r="E29" s="343">
        <v>46020</v>
      </c>
      <c r="F29" s="335">
        <v>0.66666666666666663</v>
      </c>
      <c r="G29" s="308">
        <v>46009</v>
      </c>
      <c r="H29" s="533"/>
    </row>
    <row r="30" spans="1:8">
      <c r="A30" s="341" t="s">
        <v>389</v>
      </c>
      <c r="B30" s="342" t="s">
        <v>393</v>
      </c>
      <c r="C30" s="334" t="s">
        <v>141</v>
      </c>
      <c r="D30" s="254">
        <v>46019</v>
      </c>
      <c r="E30" s="343">
        <v>46027</v>
      </c>
      <c r="F30" s="335">
        <v>0.66666666666666663</v>
      </c>
      <c r="G30" s="308">
        <v>46016</v>
      </c>
      <c r="H30" s="533"/>
    </row>
    <row r="31" spans="1:8" ht="15" thickBot="1">
      <c r="A31" s="436"/>
      <c r="B31" s="355"/>
      <c r="C31" s="356"/>
      <c r="D31" s="65"/>
      <c r="E31" s="246"/>
      <c r="F31" s="266"/>
      <c r="G31" s="142"/>
      <c r="H31" s="534"/>
    </row>
    <row r="33" spans="1:11" ht="15" thickBot="1"/>
    <row r="34" spans="1:11" ht="25.5">
      <c r="A34" s="186" t="s">
        <v>1</v>
      </c>
      <c r="B34" s="438" t="s">
        <v>3</v>
      </c>
      <c r="C34" s="529" t="s">
        <v>0</v>
      </c>
      <c r="D34" s="529"/>
      <c r="E34" s="258" t="s">
        <v>51</v>
      </c>
      <c r="F34" s="258" t="s">
        <v>124</v>
      </c>
      <c r="G34" s="258" t="s">
        <v>125</v>
      </c>
      <c r="H34" s="258" t="s">
        <v>126</v>
      </c>
      <c r="I34" s="529" t="s">
        <v>110</v>
      </c>
      <c r="J34" s="529"/>
      <c r="K34" s="188" t="s">
        <v>85</v>
      </c>
    </row>
    <row r="35" spans="1:11">
      <c r="A35" s="259" t="s">
        <v>187</v>
      </c>
      <c r="B35" s="257" t="s">
        <v>227</v>
      </c>
      <c r="C35" s="98" t="s">
        <v>137</v>
      </c>
      <c r="D35" s="62">
        <v>45992</v>
      </c>
      <c r="E35" s="75">
        <v>45995</v>
      </c>
      <c r="F35" s="75">
        <v>46004</v>
      </c>
      <c r="G35" s="75">
        <v>46006</v>
      </c>
      <c r="H35" s="75">
        <v>46008</v>
      </c>
      <c r="I35" s="215" t="s">
        <v>160</v>
      </c>
      <c r="J35" s="75">
        <v>45989</v>
      </c>
      <c r="K35" s="530" t="s">
        <v>131</v>
      </c>
    </row>
    <row r="36" spans="1:11">
      <c r="A36" s="259" t="s">
        <v>184</v>
      </c>
      <c r="B36" s="257" t="s">
        <v>243</v>
      </c>
      <c r="C36" s="98" t="s">
        <v>157</v>
      </c>
      <c r="D36" s="62">
        <v>45994</v>
      </c>
      <c r="E36" s="75">
        <v>45997</v>
      </c>
      <c r="F36" s="75">
        <v>46006</v>
      </c>
      <c r="G36" s="75">
        <v>46008</v>
      </c>
      <c r="H36" s="75">
        <v>46010</v>
      </c>
      <c r="I36" s="215" t="s">
        <v>325</v>
      </c>
      <c r="J36" s="75">
        <v>45992</v>
      </c>
      <c r="K36" s="530"/>
    </row>
    <row r="37" spans="1:11">
      <c r="A37" s="259" t="s">
        <v>316</v>
      </c>
      <c r="B37" s="257" t="s">
        <v>317</v>
      </c>
      <c r="C37" s="98" t="s">
        <v>137</v>
      </c>
      <c r="D37" s="62">
        <v>45999</v>
      </c>
      <c r="E37" s="75">
        <v>46002</v>
      </c>
      <c r="F37" s="75">
        <v>46011</v>
      </c>
      <c r="G37" s="75">
        <v>46013</v>
      </c>
      <c r="H37" s="75">
        <v>46015</v>
      </c>
      <c r="I37" s="215" t="s">
        <v>160</v>
      </c>
      <c r="J37" s="75">
        <v>45996</v>
      </c>
      <c r="K37" s="530"/>
    </row>
    <row r="38" spans="1:11">
      <c r="A38" s="259" t="s">
        <v>285</v>
      </c>
      <c r="B38" s="257" t="s">
        <v>318</v>
      </c>
      <c r="C38" s="98" t="s">
        <v>157</v>
      </c>
      <c r="D38" s="62">
        <v>46001</v>
      </c>
      <c r="E38" s="75">
        <v>46004</v>
      </c>
      <c r="F38" s="62">
        <v>46013</v>
      </c>
      <c r="G38" s="62">
        <v>46015</v>
      </c>
      <c r="H38" s="62">
        <v>46017</v>
      </c>
      <c r="I38" s="215" t="s">
        <v>325</v>
      </c>
      <c r="J38" s="75">
        <v>45999</v>
      </c>
      <c r="K38" s="530"/>
    </row>
    <row r="39" spans="1:11">
      <c r="A39" s="259" t="s">
        <v>200</v>
      </c>
      <c r="B39" s="257" t="s">
        <v>319</v>
      </c>
      <c r="C39" s="98" t="s">
        <v>137</v>
      </c>
      <c r="D39" s="62">
        <v>46006</v>
      </c>
      <c r="E39" s="75">
        <v>46009</v>
      </c>
      <c r="F39" s="75">
        <v>46018</v>
      </c>
      <c r="G39" s="75">
        <v>46020</v>
      </c>
      <c r="H39" s="75">
        <v>46022</v>
      </c>
      <c r="I39" s="215" t="s">
        <v>160</v>
      </c>
      <c r="J39" s="75">
        <v>46003</v>
      </c>
      <c r="K39" s="530"/>
    </row>
    <row r="40" spans="1:11">
      <c r="A40" s="259" t="s">
        <v>226</v>
      </c>
      <c r="B40" s="257" t="s">
        <v>320</v>
      </c>
      <c r="C40" s="98" t="s">
        <v>157</v>
      </c>
      <c r="D40" s="62">
        <v>46008</v>
      </c>
      <c r="E40" s="75">
        <v>46011</v>
      </c>
      <c r="F40" s="62">
        <v>46020</v>
      </c>
      <c r="G40" s="62">
        <v>46022</v>
      </c>
      <c r="H40" s="62">
        <v>46024</v>
      </c>
      <c r="I40" s="215" t="s">
        <v>325</v>
      </c>
      <c r="J40" s="75">
        <v>46006</v>
      </c>
      <c r="K40" s="530"/>
    </row>
    <row r="41" spans="1:11" s="253" customFormat="1">
      <c r="A41" s="259" t="s">
        <v>187</v>
      </c>
      <c r="B41" s="257" t="s">
        <v>321</v>
      </c>
      <c r="C41" s="98" t="s">
        <v>137</v>
      </c>
      <c r="D41" s="62">
        <v>46013</v>
      </c>
      <c r="E41" s="75">
        <v>46016</v>
      </c>
      <c r="F41" s="75">
        <v>46025</v>
      </c>
      <c r="G41" s="75">
        <v>46027</v>
      </c>
      <c r="H41" s="75">
        <v>46029</v>
      </c>
      <c r="I41" s="215" t="s">
        <v>160</v>
      </c>
      <c r="J41" s="75">
        <v>46010</v>
      </c>
      <c r="K41" s="530"/>
    </row>
    <row r="42" spans="1:11" s="253" customFormat="1" ht="15" thickBot="1">
      <c r="A42" s="439"/>
      <c r="B42" s="65"/>
      <c r="C42" s="264"/>
      <c r="D42" s="65"/>
      <c r="E42" s="246"/>
      <c r="F42" s="65"/>
      <c r="G42" s="65"/>
      <c r="H42" s="65"/>
      <c r="I42" s="275"/>
      <c r="J42" s="246"/>
      <c r="K42" s="531"/>
    </row>
    <row r="44" spans="1:11">
      <c r="A44" s="78" t="s">
        <v>88</v>
      </c>
    </row>
  </sheetData>
  <dataConsolidate/>
  <mergeCells count="16">
    <mergeCell ref="C34:D34"/>
    <mergeCell ref="K35:K42"/>
    <mergeCell ref="I34:J34"/>
    <mergeCell ref="H9:H13"/>
    <mergeCell ref="C25:D25"/>
    <mergeCell ref="F25:G25"/>
    <mergeCell ref="H26:H31"/>
    <mergeCell ref="C16:D16"/>
    <mergeCell ref="F16:G16"/>
    <mergeCell ref="H17:H22"/>
    <mergeCell ref="A1:H1"/>
    <mergeCell ref="A2:H2"/>
    <mergeCell ref="A3:H3"/>
    <mergeCell ref="A4:H4"/>
    <mergeCell ref="C8:D8"/>
    <mergeCell ref="F8:G8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2"/>
  <sheetViews>
    <sheetView zoomScaleNormal="100" workbookViewId="0">
      <selection activeCell="A18" sqref="A18"/>
    </sheetView>
  </sheetViews>
  <sheetFormatPr defaultColWidth="0" defaultRowHeight="16.5"/>
  <cols>
    <col min="1" max="1" width="20.25" style="116" customWidth="1"/>
    <col min="2" max="2" width="7.125" style="116" customWidth="1"/>
    <col min="3" max="3" width="12.75" style="116" customWidth="1"/>
    <col min="4" max="4" width="8.625" style="116" customWidth="1"/>
    <col min="5" max="5" width="8.75" style="116" bestFit="1" customWidth="1"/>
    <col min="6" max="6" width="10.125" style="116" customWidth="1"/>
    <col min="7" max="7" width="14.875" style="116" customWidth="1"/>
    <col min="8" max="8" width="13.375" style="116" customWidth="1"/>
    <col min="9" max="175" width="9" style="116" customWidth="1"/>
    <col min="176" max="178" width="8" style="116" hidden="1" customWidth="1"/>
    <col min="179" max="199" width="0" style="116" hidden="1" customWidth="1"/>
    <col min="200" max="206" width="8" style="116" hidden="1" customWidth="1"/>
    <col min="207" max="251" width="0" style="116" hidden="1" customWidth="1"/>
    <col min="252" max="16384" width="8" style="116" hidden="1"/>
  </cols>
  <sheetData>
    <row r="1" spans="1:8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</row>
    <row r="2" spans="1:8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</row>
    <row r="3" spans="1:8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</row>
    <row r="4" spans="1:8" s="114" customFormat="1" ht="21" customHeight="1" thickTop="1">
      <c r="A4" s="542" t="s">
        <v>100</v>
      </c>
      <c r="B4" s="542"/>
      <c r="C4" s="542"/>
      <c r="D4" s="542"/>
      <c r="E4" s="542"/>
      <c r="F4" s="542"/>
      <c r="G4" s="542"/>
      <c r="H4" s="542"/>
    </row>
    <row r="5" spans="1:8" ht="21" customHeight="1">
      <c r="A5" s="115" t="s">
        <v>36</v>
      </c>
      <c r="D5" s="117"/>
      <c r="F5" s="118"/>
      <c r="G5" s="119"/>
      <c r="H5" s="120"/>
    </row>
    <row r="6" spans="1:8" ht="17.25" thickBot="1">
      <c r="F6" s="118" t="s">
        <v>2</v>
      </c>
      <c r="G6" s="119">
        <f ca="1">TODAY()</f>
        <v>45986</v>
      </c>
    </row>
    <row r="7" spans="1:8" s="76" customFormat="1" ht="25.5">
      <c r="A7" s="182" t="s">
        <v>1</v>
      </c>
      <c r="B7" s="537" t="s">
        <v>0</v>
      </c>
      <c r="C7" s="537"/>
      <c r="D7" s="346" t="s">
        <v>52</v>
      </c>
      <c r="E7" s="538" t="s">
        <v>75</v>
      </c>
      <c r="F7" s="538"/>
      <c r="G7" s="183" t="s">
        <v>86</v>
      </c>
    </row>
    <row r="8" spans="1:8" s="76" customFormat="1" ht="16.5" customHeight="1">
      <c r="A8" s="284" t="s">
        <v>253</v>
      </c>
      <c r="B8" s="98" t="s">
        <v>157</v>
      </c>
      <c r="C8" s="79">
        <v>45994</v>
      </c>
      <c r="D8" s="79">
        <v>46002</v>
      </c>
      <c r="E8" s="283">
        <v>0.58333333333333337</v>
      </c>
      <c r="F8" s="281">
        <v>45992</v>
      </c>
      <c r="G8" s="543" t="s">
        <v>129</v>
      </c>
    </row>
    <row r="9" spans="1:8" s="21" customFormat="1" ht="16.5" customHeight="1">
      <c r="A9" s="284" t="s">
        <v>291</v>
      </c>
      <c r="B9" s="98" t="s">
        <v>132</v>
      </c>
      <c r="C9" s="79">
        <v>45997</v>
      </c>
      <c r="D9" s="79">
        <v>46005</v>
      </c>
      <c r="E9" s="283">
        <v>0.66666666666666663</v>
      </c>
      <c r="F9" s="281">
        <v>45995</v>
      </c>
      <c r="G9" s="543"/>
    </row>
    <row r="10" spans="1:8" s="76" customFormat="1" ht="16.5" customHeight="1">
      <c r="A10" s="284" t="s">
        <v>298</v>
      </c>
      <c r="B10" s="98" t="s">
        <v>157</v>
      </c>
      <c r="C10" s="121">
        <v>46001</v>
      </c>
      <c r="D10" s="79">
        <v>46009</v>
      </c>
      <c r="E10" s="283">
        <v>0.58333333333333337</v>
      </c>
      <c r="F10" s="281">
        <v>45999</v>
      </c>
      <c r="G10" s="543"/>
    </row>
    <row r="11" spans="1:8" s="76" customFormat="1" ht="16.5" customHeight="1">
      <c r="A11" s="284" t="s">
        <v>299</v>
      </c>
      <c r="B11" s="98" t="s">
        <v>141</v>
      </c>
      <c r="C11" s="121">
        <v>46005</v>
      </c>
      <c r="D11" s="121">
        <v>46013</v>
      </c>
      <c r="E11" s="283">
        <v>0.41666666666666669</v>
      </c>
      <c r="F11" s="281">
        <v>46003</v>
      </c>
      <c r="G11" s="543"/>
    </row>
    <row r="12" spans="1:8" s="76" customFormat="1" ht="16.5" customHeight="1">
      <c r="A12" s="284" t="s">
        <v>300</v>
      </c>
      <c r="B12" s="98" t="s">
        <v>144</v>
      </c>
      <c r="C12" s="79">
        <v>46007</v>
      </c>
      <c r="D12" s="121">
        <v>46015</v>
      </c>
      <c r="E12" s="283">
        <v>0.5</v>
      </c>
      <c r="F12" s="281">
        <v>46006</v>
      </c>
      <c r="G12" s="543"/>
    </row>
    <row r="13" spans="1:8" s="76" customFormat="1" ht="16.5" customHeight="1">
      <c r="A13" s="284" t="s">
        <v>301</v>
      </c>
      <c r="B13" s="98" t="s">
        <v>141</v>
      </c>
      <c r="C13" s="79">
        <v>46012</v>
      </c>
      <c r="D13" s="79">
        <v>46020</v>
      </c>
      <c r="E13" s="283">
        <v>0.41666666666666669</v>
      </c>
      <c r="F13" s="281">
        <v>46010</v>
      </c>
      <c r="G13" s="543"/>
    </row>
    <row r="14" spans="1:8" s="76" customFormat="1" ht="16.5" customHeight="1">
      <c r="A14" s="284" t="s">
        <v>302</v>
      </c>
      <c r="B14" s="77" t="s">
        <v>157</v>
      </c>
      <c r="C14" s="121">
        <v>46015</v>
      </c>
      <c r="D14" s="121">
        <v>46023</v>
      </c>
      <c r="E14" s="283">
        <v>0.58333333333333337</v>
      </c>
      <c r="F14" s="281">
        <v>46013</v>
      </c>
      <c r="G14" s="543"/>
      <c r="H14" s="60"/>
    </row>
    <row r="15" spans="1:8" s="76" customFormat="1" ht="17.25" customHeight="1">
      <c r="A15" s="284" t="s">
        <v>303</v>
      </c>
      <c r="B15" s="77" t="s">
        <v>132</v>
      </c>
      <c r="C15" s="121">
        <v>46018</v>
      </c>
      <c r="D15" s="121">
        <v>46026</v>
      </c>
      <c r="E15" s="283">
        <v>0.66666666666666663</v>
      </c>
      <c r="F15" s="281">
        <v>46016</v>
      </c>
      <c r="G15" s="543"/>
    </row>
    <row r="16" spans="1:8" s="76" customFormat="1" ht="17.25" customHeight="1">
      <c r="A16" s="284" t="s">
        <v>304</v>
      </c>
      <c r="B16" s="77" t="s">
        <v>157</v>
      </c>
      <c r="C16" s="121">
        <v>46022</v>
      </c>
      <c r="D16" s="121">
        <v>46030</v>
      </c>
      <c r="E16" s="283">
        <v>0.58333333333333337</v>
      </c>
      <c r="F16" s="281">
        <v>46020</v>
      </c>
      <c r="G16" s="543"/>
      <c r="H16" s="122"/>
    </row>
    <row r="17" spans="1:10" s="267" customFormat="1" ht="17.25" customHeight="1" thickBot="1">
      <c r="A17" s="282"/>
      <c r="B17" s="347"/>
      <c r="C17" s="86"/>
      <c r="D17" s="86"/>
      <c r="E17" s="305"/>
      <c r="F17" s="306"/>
      <c r="G17" s="544"/>
      <c r="H17" s="274"/>
      <c r="J17" s="76"/>
    </row>
    <row r="18" spans="1:10" s="76" customFormat="1" ht="12.75"/>
    <row r="19" spans="1:10" s="76" customFormat="1" ht="13.5" thickBot="1"/>
    <row r="20" spans="1:10" s="76" customFormat="1" ht="25.5">
      <c r="A20" s="182" t="s">
        <v>1</v>
      </c>
      <c r="B20" s="537" t="s">
        <v>0</v>
      </c>
      <c r="C20" s="537"/>
      <c r="D20" s="184" t="s">
        <v>114</v>
      </c>
      <c r="E20" s="538" t="s">
        <v>110</v>
      </c>
      <c r="F20" s="538"/>
      <c r="G20" s="185" t="s">
        <v>86</v>
      </c>
    </row>
    <row r="21" spans="1:10" s="76" customFormat="1" ht="14.25" customHeight="1">
      <c r="A21" s="284" t="s">
        <v>253</v>
      </c>
      <c r="B21" s="98" t="s">
        <v>144</v>
      </c>
      <c r="C21" s="79">
        <v>45993</v>
      </c>
      <c r="D21" s="79">
        <v>45998</v>
      </c>
      <c r="E21" s="285">
        <v>0.41666666666666669</v>
      </c>
      <c r="F21" s="79">
        <v>45990</v>
      </c>
      <c r="G21" s="539" t="s">
        <v>129</v>
      </c>
    </row>
    <row r="22" spans="1:10" s="76" customFormat="1" ht="16.5" customHeight="1">
      <c r="A22" s="284" t="s">
        <v>290</v>
      </c>
      <c r="B22" s="98" t="s">
        <v>136</v>
      </c>
      <c r="C22" s="79">
        <v>45996</v>
      </c>
      <c r="D22" s="79">
        <v>46001</v>
      </c>
      <c r="E22" s="285">
        <v>0.66666666666666663</v>
      </c>
      <c r="F22" s="79">
        <v>45994</v>
      </c>
      <c r="G22" s="540"/>
    </row>
    <row r="23" spans="1:10" s="76" customFormat="1" ht="16.5" customHeight="1">
      <c r="A23" s="284" t="s">
        <v>291</v>
      </c>
      <c r="B23" s="98" t="s">
        <v>132</v>
      </c>
      <c r="C23" s="121">
        <v>45997</v>
      </c>
      <c r="D23" s="79">
        <v>46002</v>
      </c>
      <c r="E23" s="285">
        <v>0.41666666666666669</v>
      </c>
      <c r="F23" s="79">
        <v>45995</v>
      </c>
      <c r="G23" s="540"/>
    </row>
    <row r="24" spans="1:10" s="76" customFormat="1" ht="16.5" customHeight="1">
      <c r="A24" s="284" t="s">
        <v>292</v>
      </c>
      <c r="B24" s="98" t="s">
        <v>135</v>
      </c>
      <c r="C24" s="121">
        <v>46002</v>
      </c>
      <c r="D24" s="79">
        <v>46007</v>
      </c>
      <c r="E24" s="285">
        <v>0.66666666666666663</v>
      </c>
      <c r="F24" s="79">
        <v>46000</v>
      </c>
      <c r="G24" s="540"/>
    </row>
    <row r="25" spans="1:10" s="76" customFormat="1" ht="16.5" customHeight="1">
      <c r="A25" s="284" t="s">
        <v>254</v>
      </c>
      <c r="B25" s="98" t="s">
        <v>136</v>
      </c>
      <c r="C25" s="79">
        <v>46003</v>
      </c>
      <c r="D25" s="79">
        <v>46008</v>
      </c>
      <c r="E25" s="285">
        <v>0.41666666666666669</v>
      </c>
      <c r="F25" s="79">
        <v>46001</v>
      </c>
      <c r="G25" s="540"/>
    </row>
    <row r="26" spans="1:10" s="76" customFormat="1" ht="16.5" customHeight="1">
      <c r="A26" s="284" t="s">
        <v>293</v>
      </c>
      <c r="B26" s="98" t="s">
        <v>157</v>
      </c>
      <c r="C26" s="79">
        <v>46008</v>
      </c>
      <c r="D26" s="79">
        <v>46013</v>
      </c>
      <c r="E26" s="285">
        <v>0.41666666666666669</v>
      </c>
      <c r="F26" s="79">
        <v>46006</v>
      </c>
      <c r="G26" s="540"/>
    </row>
    <row r="27" spans="1:10" s="76" customFormat="1" ht="16.5" customHeight="1">
      <c r="A27" s="284" t="s">
        <v>294</v>
      </c>
      <c r="B27" s="98" t="s">
        <v>141</v>
      </c>
      <c r="C27" s="79">
        <v>46012</v>
      </c>
      <c r="D27" s="79">
        <v>46017</v>
      </c>
      <c r="E27" s="285">
        <v>0.41666666666666669</v>
      </c>
      <c r="F27" s="79">
        <v>46010</v>
      </c>
      <c r="G27" s="540"/>
    </row>
    <row r="28" spans="1:10" s="76" customFormat="1" ht="16.5" customHeight="1">
      <c r="A28" s="284" t="s">
        <v>295</v>
      </c>
      <c r="B28" s="98" t="s">
        <v>135</v>
      </c>
      <c r="C28" s="79">
        <v>46016</v>
      </c>
      <c r="D28" s="79">
        <v>46021</v>
      </c>
      <c r="E28" s="285">
        <v>0.41666666666666669</v>
      </c>
      <c r="F28" s="79">
        <v>46014</v>
      </c>
      <c r="G28" s="540"/>
    </row>
    <row r="29" spans="1:10" s="76" customFormat="1" ht="16.5" customHeight="1">
      <c r="A29" s="284" t="s">
        <v>296</v>
      </c>
      <c r="B29" s="98" t="s">
        <v>132</v>
      </c>
      <c r="C29" s="79">
        <v>46018</v>
      </c>
      <c r="D29" s="79">
        <v>46023</v>
      </c>
      <c r="E29" s="285">
        <v>0.41666666666666669</v>
      </c>
      <c r="F29" s="79">
        <v>46016</v>
      </c>
      <c r="G29" s="540"/>
    </row>
    <row r="30" spans="1:10" s="76" customFormat="1" ht="16.5" customHeight="1" thickBot="1">
      <c r="A30" s="464" t="s">
        <v>297</v>
      </c>
      <c r="B30" s="264" t="s">
        <v>137</v>
      </c>
      <c r="C30" s="86">
        <v>46020</v>
      </c>
      <c r="D30" s="86">
        <v>46025</v>
      </c>
      <c r="E30" s="286">
        <v>0.41666666666666669</v>
      </c>
      <c r="F30" s="86">
        <v>46018</v>
      </c>
      <c r="G30" s="541"/>
      <c r="H30" s="76" t="s">
        <v>186</v>
      </c>
    </row>
    <row r="32" spans="1:10">
      <c r="A32" s="123" t="s">
        <v>88</v>
      </c>
    </row>
  </sheetData>
  <mergeCells count="10">
    <mergeCell ref="B20:C20"/>
    <mergeCell ref="E20:F20"/>
    <mergeCell ref="G21:G30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17" t="s">
        <v>76</v>
      </c>
      <c r="B1" s="517"/>
      <c r="C1" s="517"/>
      <c r="D1" s="517"/>
      <c r="E1" s="517"/>
      <c r="F1" s="517"/>
      <c r="G1" s="517"/>
      <c r="H1" s="517"/>
      <c r="I1" s="517"/>
    </row>
    <row r="2" spans="1:9" ht="18.75">
      <c r="A2" s="518" t="s">
        <v>242</v>
      </c>
      <c r="B2" s="518"/>
      <c r="C2" s="518"/>
      <c r="D2" s="518"/>
      <c r="E2" s="518"/>
      <c r="F2" s="518"/>
      <c r="G2" s="518"/>
      <c r="H2" s="518"/>
      <c r="I2" s="518"/>
    </row>
    <row r="3" spans="1:9" ht="19.5" thickBot="1">
      <c r="A3" s="519" t="s">
        <v>82</v>
      </c>
      <c r="B3" s="519"/>
      <c r="C3" s="519"/>
      <c r="D3" s="519"/>
      <c r="E3" s="519"/>
      <c r="F3" s="519"/>
      <c r="G3" s="519"/>
      <c r="H3" s="519"/>
      <c r="I3" s="519"/>
    </row>
    <row r="4" spans="1:9" ht="21" thickTop="1">
      <c r="A4" s="521" t="s">
        <v>168</v>
      </c>
      <c r="B4" s="521"/>
      <c r="C4" s="521"/>
      <c r="D4" s="521"/>
      <c r="E4" s="521"/>
      <c r="F4" s="521"/>
      <c r="G4" s="521"/>
      <c r="H4" s="521"/>
      <c r="I4" s="52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90" t="s">
        <v>2</v>
      </c>
      <c r="I6" s="89">
        <f ca="1">TODAY()</f>
        <v>45986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7" t="s">
        <v>1</v>
      </c>
      <c r="B8" s="178" t="s">
        <v>3</v>
      </c>
      <c r="C8" s="527" t="s">
        <v>0</v>
      </c>
      <c r="D8" s="527"/>
      <c r="E8" s="179" t="s">
        <v>164</v>
      </c>
      <c r="F8" s="179" t="s">
        <v>182</v>
      </c>
      <c r="G8" s="528" t="s">
        <v>75</v>
      </c>
      <c r="H8" s="528"/>
      <c r="I8" s="180" t="s">
        <v>85</v>
      </c>
    </row>
    <row r="9" spans="1:9">
      <c r="A9" s="181" t="s">
        <v>188</v>
      </c>
      <c r="B9" s="176" t="s">
        <v>252</v>
      </c>
      <c r="C9" s="105" t="s">
        <v>137</v>
      </c>
      <c r="D9" s="102">
        <v>45992</v>
      </c>
      <c r="E9" s="75">
        <v>45994</v>
      </c>
      <c r="F9" s="75">
        <v>46004</v>
      </c>
      <c r="G9" s="215" t="s">
        <v>205</v>
      </c>
      <c r="H9" s="75">
        <v>45988</v>
      </c>
      <c r="I9" s="532" t="s">
        <v>127</v>
      </c>
    </row>
    <row r="10" spans="1:9">
      <c r="A10" s="104" t="s">
        <v>203</v>
      </c>
      <c r="B10" s="103" t="s">
        <v>305</v>
      </c>
      <c r="C10" s="105" t="s">
        <v>137</v>
      </c>
      <c r="D10" s="62">
        <v>45999</v>
      </c>
      <c r="E10" s="75">
        <v>46001</v>
      </c>
      <c r="F10" s="75">
        <v>46011</v>
      </c>
      <c r="G10" s="215" t="s">
        <v>205</v>
      </c>
      <c r="H10" s="75">
        <v>45995</v>
      </c>
      <c r="I10" s="532"/>
    </row>
    <row r="11" spans="1:9">
      <c r="A11" s="104" t="s">
        <v>188</v>
      </c>
      <c r="B11" s="103" t="s">
        <v>306</v>
      </c>
      <c r="C11" s="105" t="s">
        <v>137</v>
      </c>
      <c r="D11" s="62">
        <v>46006</v>
      </c>
      <c r="E11" s="75">
        <v>46008</v>
      </c>
      <c r="F11" s="75">
        <v>46018</v>
      </c>
      <c r="G11" s="215" t="s">
        <v>205</v>
      </c>
      <c r="H11" s="75">
        <v>46002</v>
      </c>
      <c r="I11" s="532"/>
    </row>
    <row r="12" spans="1:9">
      <c r="A12" s="341" t="s">
        <v>203</v>
      </c>
      <c r="B12" s="342" t="s">
        <v>307</v>
      </c>
      <c r="C12" s="334" t="s">
        <v>137</v>
      </c>
      <c r="D12" s="254">
        <v>46013</v>
      </c>
      <c r="E12" s="343">
        <v>46015</v>
      </c>
      <c r="F12" s="343">
        <v>46025</v>
      </c>
      <c r="G12" s="344" t="s">
        <v>205</v>
      </c>
      <c r="H12" s="343">
        <v>46009</v>
      </c>
      <c r="I12" s="533"/>
    </row>
    <row r="13" spans="1:9" ht="17.25" thickBot="1">
      <c r="A13" s="411" t="s">
        <v>188</v>
      </c>
      <c r="B13" s="355" t="s">
        <v>308</v>
      </c>
      <c r="C13" s="356" t="s">
        <v>137</v>
      </c>
      <c r="D13" s="65">
        <v>46020</v>
      </c>
      <c r="E13" s="246">
        <v>46022</v>
      </c>
      <c r="F13" s="246">
        <v>46032</v>
      </c>
      <c r="G13" s="275" t="s">
        <v>205</v>
      </c>
      <c r="H13" s="246">
        <v>46016</v>
      </c>
      <c r="I13" s="534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2" sqref="A42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52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</row>
    <row r="3" spans="1:52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</row>
    <row r="4" spans="1:52" s="14" customFormat="1" ht="30.75" customHeight="1" thickTop="1">
      <c r="A4" s="553" t="s">
        <v>101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</row>
    <row r="5" spans="1:52" s="16" customFormat="1" ht="21" customHeight="1" thickBot="1">
      <c r="A5" s="115" t="s">
        <v>36</v>
      </c>
      <c r="B5" s="68"/>
      <c r="C5" s="19"/>
      <c r="D5" s="247"/>
      <c r="E5" s="19"/>
      <c r="L5" s="118" t="s">
        <v>2</v>
      </c>
      <c r="M5" s="119">
        <f ca="1">TODAY()</f>
        <v>45986</v>
      </c>
    </row>
    <row r="6" spans="1:52" s="72" customFormat="1" ht="40.5" customHeight="1" thickBot="1">
      <c r="A6" s="421" t="s">
        <v>1</v>
      </c>
      <c r="B6" s="422" t="s">
        <v>3</v>
      </c>
      <c r="C6" s="423"/>
      <c r="D6" s="424" t="s">
        <v>0</v>
      </c>
      <c r="E6" s="425" t="s">
        <v>173</v>
      </c>
      <c r="F6" s="425" t="s">
        <v>174</v>
      </c>
      <c r="G6" s="425" t="s">
        <v>166</v>
      </c>
      <c r="H6" s="425" t="s">
        <v>167</v>
      </c>
      <c r="I6" s="426" t="s">
        <v>140</v>
      </c>
      <c r="J6" s="555" t="s">
        <v>110</v>
      </c>
      <c r="K6" s="556"/>
      <c r="L6" s="557"/>
      <c r="M6" s="349" t="s">
        <v>85</v>
      </c>
      <c r="N6" s="493" t="s">
        <v>216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52" s="72" customFormat="1" ht="15.75" customHeight="1">
      <c r="A7" s="154" t="s">
        <v>235</v>
      </c>
      <c r="B7" s="419" t="s">
        <v>268</v>
      </c>
      <c r="C7" s="415" t="str">
        <f>IF(OR(WEEKDAY(D7)={1,2,3,4,5,6}),CHOOSE(WEEKDAY(D7),"SUN","MON","TUE","WED","THU","FRI"),"SAT")</f>
        <v>MON</v>
      </c>
      <c r="D7" s="155">
        <v>45992</v>
      </c>
      <c r="E7" s="155">
        <f>D7+9</f>
        <v>46001</v>
      </c>
      <c r="F7" s="155">
        <f>D7+14</f>
        <v>46006</v>
      </c>
      <c r="G7" s="155"/>
      <c r="H7" s="155"/>
      <c r="I7" s="429"/>
      <c r="J7" s="490">
        <v>0.41666666666666669</v>
      </c>
      <c r="K7" s="261" t="str">
        <f>IF(OR(WEEKDAY(L7)={1,2,3,4,5,6}),CHOOSE(WEEKDAY(L7),"SUN","MON","TUE","WED","THU","FRI"),"SAT")</f>
        <v>FRI</v>
      </c>
      <c r="L7" s="156">
        <f>D7-3</f>
        <v>45989</v>
      </c>
      <c r="M7" s="491" t="s">
        <v>214</v>
      </c>
      <c r="N7" s="491" t="s">
        <v>217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52" s="72" customFormat="1" ht="15.75" customHeight="1">
      <c r="A8" s="227" t="s">
        <v>266</v>
      </c>
      <c r="B8" s="417" t="s">
        <v>268</v>
      </c>
      <c r="C8" s="413" t="str">
        <f>IF(OR(WEEKDAY(D8)={1,2,3,4,5,6}),CHOOSE(WEEKDAY(D8),"SUN","MON","TUE","WED","THU","FRI"),"SAT")</f>
        <v>WED</v>
      </c>
      <c r="D8" s="406">
        <v>45994</v>
      </c>
      <c r="E8" s="87">
        <f>D8+8</f>
        <v>46002</v>
      </c>
      <c r="F8" s="87">
        <f>D8+13</f>
        <v>46007</v>
      </c>
      <c r="G8" s="87"/>
      <c r="H8" s="87"/>
      <c r="I8" s="427"/>
      <c r="J8" s="431">
        <v>0.41666666666666669</v>
      </c>
      <c r="K8" s="260" t="str">
        <f>IF(OR(WEEKDAY(L8)={1,2,3,4,5,6}),CHOOSE(WEEKDAY(L8),"SUN","MON","TUE","WED","THU","FRI"),"SAT")</f>
        <v>MON</v>
      </c>
      <c r="L8" s="228">
        <f>D8-2</f>
        <v>45992</v>
      </c>
      <c r="M8" s="488" t="s">
        <v>214</v>
      </c>
      <c r="N8" s="488" t="s">
        <v>217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52" s="72" customFormat="1" ht="15.75" hidden="1" customHeight="1">
      <c r="A9" s="227" t="s">
        <v>235</v>
      </c>
      <c r="B9" s="417" t="s">
        <v>236</v>
      </c>
      <c r="C9" s="413" t="str">
        <f>IF(OR(WEEKDAY(D9)={1,2,3,4,5,6}),CHOOSE(WEEKDAY(D9),"SUN","MON","TUE","WED","THU","FRI"),"SAT")</f>
        <v>SUN</v>
      </c>
      <c r="D9" s="406">
        <v>45935</v>
      </c>
      <c r="E9" s="87">
        <f>D9+8</f>
        <v>45943</v>
      </c>
      <c r="F9" s="87">
        <f>E9+5</f>
        <v>45948</v>
      </c>
      <c r="G9" s="87"/>
      <c r="H9" s="87"/>
      <c r="I9" s="427"/>
      <c r="J9" s="431">
        <v>0.41666666666666669</v>
      </c>
      <c r="K9" s="260" t="str">
        <f>IF(OR(WEEKDAY(L9)={1,2,3,4,5,6}),CHOOSE(WEEKDAY(L9),"SUN","MON","TUE","WED","THU","FRI"),"SAT")</f>
        <v>FRI</v>
      </c>
      <c r="L9" s="228">
        <f>D9-2</f>
        <v>45933</v>
      </c>
      <c r="M9" s="488" t="s">
        <v>214</v>
      </c>
      <c r="N9" s="488" t="s">
        <v>217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52" s="72" customFormat="1" ht="15.75" customHeight="1">
      <c r="A10" s="227" t="s">
        <v>371</v>
      </c>
      <c r="B10" s="417" t="s">
        <v>372</v>
      </c>
      <c r="C10" s="413" t="str">
        <f>IF(OR(WEEKDAY(D10)={1,2,3,4,5,6}),CHOOSE(WEEKDAY(D10),"SUN","MON","TUE","WED","THU","FRI"),"SAT")</f>
        <v>WED</v>
      </c>
      <c r="D10" s="87">
        <v>45994</v>
      </c>
      <c r="E10" s="87"/>
      <c r="F10" s="87"/>
      <c r="G10" s="87">
        <f>D10+7</f>
        <v>46001</v>
      </c>
      <c r="H10" s="87">
        <f>D10+8</f>
        <v>46002</v>
      </c>
      <c r="I10" s="427"/>
      <c r="J10" s="431">
        <v>0.41666666666666669</v>
      </c>
      <c r="K10" s="260" t="str">
        <f>IF(OR(WEEKDAY(L10)={1,2,3,4,5,6}),CHOOSE(WEEKDAY(L10),"SUN","MON","TUE","WED","THU","FRI"),"SAT")</f>
        <v>MON</v>
      </c>
      <c r="L10" s="228">
        <f t="shared" ref="L10:L28" si="0">D10-2</f>
        <v>45992</v>
      </c>
      <c r="M10" s="488" t="s">
        <v>214</v>
      </c>
      <c r="N10" s="488" t="s">
        <v>217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52" s="72" customFormat="1" ht="15.75" customHeight="1">
      <c r="A11" s="467" t="s">
        <v>376</v>
      </c>
      <c r="B11" s="487" t="s">
        <v>377</v>
      </c>
      <c r="C11" s="413" t="str">
        <f>IF(OR(WEEKDAY(D11)={1,2,3,4,5,6}),CHOOSE(WEEKDAY(D11),"SUN","MON","TUE","WED","THU","FRI"),"SAT")</f>
        <v>MON</v>
      </c>
      <c r="D11" s="468">
        <v>45992</v>
      </c>
      <c r="E11" s="468"/>
      <c r="F11" s="468"/>
      <c r="G11" s="468">
        <f>D11+8</f>
        <v>46000</v>
      </c>
      <c r="H11" s="468"/>
      <c r="I11" s="469"/>
      <c r="J11" s="492">
        <v>0.58333333333333337</v>
      </c>
      <c r="K11" s="260" t="str">
        <f>IF(OR(WEEKDAY(L11)={1,2,3,4,5,6}),CHOOSE(WEEKDAY(L11),"SUN","MON","TUE","WED","THU","FRI"),"SAT")</f>
        <v>FRI</v>
      </c>
      <c r="L11" s="471">
        <f>D11-3</f>
        <v>45989</v>
      </c>
      <c r="M11" s="488" t="s">
        <v>215</v>
      </c>
      <c r="N11" s="488" t="s">
        <v>218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52" s="392" customFormat="1" ht="15.75" customHeight="1" thickBot="1">
      <c r="A12" s="404" t="s">
        <v>212</v>
      </c>
      <c r="B12" s="418" t="s">
        <v>268</v>
      </c>
      <c r="C12" s="414" t="str">
        <f>IF(OR(WEEKDAY(D12)={1,2,3,4,5,6}),CHOOSE(WEEKDAY(D12),"SUN","MON","TUE","WED","THU","FRI"),"SAT")</f>
        <v>MON</v>
      </c>
      <c r="D12" s="405">
        <v>45992</v>
      </c>
      <c r="E12" s="405"/>
      <c r="F12" s="405"/>
      <c r="G12" s="405"/>
      <c r="H12" s="405"/>
      <c r="I12" s="428">
        <f>D12+8</f>
        <v>46000</v>
      </c>
      <c r="J12" s="432">
        <v>0.41666666666666669</v>
      </c>
      <c r="K12" s="407" t="str">
        <f>IF(OR(WEEKDAY(L12)={1,2,3,4,5,6}),CHOOSE(WEEKDAY(L12),"SUN","MON","TUE","WED","THU","FRI"),"SAT")</f>
        <v>FRI</v>
      </c>
      <c r="L12" s="403">
        <f>D12-3</f>
        <v>45989</v>
      </c>
      <c r="M12" s="489" t="s">
        <v>213</v>
      </c>
      <c r="N12" s="489" t="s">
        <v>217</v>
      </c>
      <c r="O12" s="391"/>
      <c r="P12" s="391"/>
      <c r="Q12" s="391"/>
      <c r="R12" s="391"/>
      <c r="S12" s="391"/>
      <c r="T12" s="391"/>
      <c r="U12" s="391"/>
      <c r="V12" s="391"/>
      <c r="W12" s="391"/>
      <c r="X12" s="391"/>
    </row>
    <row r="13" spans="1:52" s="72" customFormat="1" ht="15.75" customHeight="1">
      <c r="A13" s="154" t="s">
        <v>237</v>
      </c>
      <c r="B13" s="419" t="s">
        <v>268</v>
      </c>
      <c r="C13" s="415" t="str">
        <f>IF(OR(WEEKDAY(D13)={1,2,3,4,5,6}),CHOOSE(WEEKDAY(D13),"SUN","MON","TUE","WED","THU","FRI"),"SAT")</f>
        <v>MON</v>
      </c>
      <c r="D13" s="155">
        <v>45999</v>
      </c>
      <c r="E13" s="155">
        <f>D13+8</f>
        <v>46007</v>
      </c>
      <c r="F13" s="155">
        <f>D13+13</f>
        <v>46012</v>
      </c>
      <c r="G13" s="155"/>
      <c r="H13" s="155"/>
      <c r="I13" s="429"/>
      <c r="J13" s="490">
        <v>0.41666666666666669</v>
      </c>
      <c r="K13" s="261" t="str">
        <f>IF(OR(WEEKDAY(L13)={1,2,3,4,5,6}),CHOOSE(WEEKDAY(L13),"SUN","MON","TUE","WED","THU","FRI"),"SAT")</f>
        <v>FRI</v>
      </c>
      <c r="L13" s="156">
        <f>D13-3</f>
        <v>45996</v>
      </c>
      <c r="M13" s="491" t="s">
        <v>214</v>
      </c>
      <c r="N13" s="491" t="s">
        <v>217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</row>
    <row r="14" spans="1:52" s="72" customFormat="1" ht="18.75" customHeight="1">
      <c r="A14" s="227" t="s">
        <v>267</v>
      </c>
      <c r="B14" s="417" t="s">
        <v>268</v>
      </c>
      <c r="C14" s="413" t="str">
        <f>IF(OR(WEEKDAY(D14)={1,2,3,4,5,6}),CHOOSE(WEEKDAY(D14),"SUN","MON","TUE","WED","THU","FRI"),"SAT")</f>
        <v>FRI</v>
      </c>
      <c r="D14" s="87">
        <v>46003</v>
      </c>
      <c r="E14" s="87">
        <f>D14+8</f>
        <v>46011</v>
      </c>
      <c r="F14" s="87">
        <f>D14+13</f>
        <v>46016</v>
      </c>
      <c r="G14" s="87"/>
      <c r="H14" s="87"/>
      <c r="I14" s="427"/>
      <c r="J14" s="431">
        <v>0.41666666666666669</v>
      </c>
      <c r="K14" s="260" t="str">
        <f>IF(OR(WEEKDAY(L14)={1,2,3,4,5,6}),CHOOSE(WEEKDAY(L14),"SUN","MON","TUE","WED","THU","FRI"),"SAT")</f>
        <v>WED</v>
      </c>
      <c r="L14" s="228">
        <f t="shared" si="0"/>
        <v>46001</v>
      </c>
      <c r="M14" s="488" t="s">
        <v>214</v>
      </c>
      <c r="N14" s="488" t="s">
        <v>217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</row>
    <row r="15" spans="1:52" s="72" customFormat="1" ht="18.75" hidden="1" customHeight="1">
      <c r="A15" s="227" t="s">
        <v>267</v>
      </c>
      <c r="B15" s="417" t="s">
        <v>240</v>
      </c>
      <c r="C15" s="413" t="str">
        <f>IF(OR(WEEKDAY(D15)={1,2,3,4,5,6}),CHOOSE(WEEKDAY(D15),"SUN","MON","TUE","WED","THU","FRI"),"SAT")</f>
        <v>SUN</v>
      </c>
      <c r="D15" s="87">
        <v>45942</v>
      </c>
      <c r="E15" s="87">
        <f>D15+8</f>
        <v>45950</v>
      </c>
      <c r="F15" s="87">
        <f>D15+5</f>
        <v>45947</v>
      </c>
      <c r="G15" s="87"/>
      <c r="H15" s="87"/>
      <c r="I15" s="427"/>
      <c r="J15" s="431">
        <v>0.41666666666666669</v>
      </c>
      <c r="K15" s="260" t="str">
        <f>IF(OR(WEEKDAY(L15)={1,2,3,4,5,6}),CHOOSE(WEEKDAY(L15),"SUN","MON","TUE","WED","THU","FRI"),"SAT")</f>
        <v>FRI</v>
      </c>
      <c r="L15" s="228">
        <f t="shared" si="0"/>
        <v>45940</v>
      </c>
      <c r="M15" s="488" t="s">
        <v>214</v>
      </c>
      <c r="N15" s="488" t="s">
        <v>217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</row>
    <row r="16" spans="1:52" s="72" customFormat="1" ht="18.75" customHeight="1">
      <c r="A16" s="227" t="s">
        <v>241</v>
      </c>
      <c r="B16" s="417" t="s">
        <v>268</v>
      </c>
      <c r="C16" s="413" t="str">
        <f>IF(OR(WEEKDAY(D16)={1,2,3,4,5,6}),CHOOSE(WEEKDAY(D16),"SUN","MON","TUE","WED","THU","FRI"),"SAT")</f>
        <v>WED</v>
      </c>
      <c r="D16" s="87">
        <v>46001</v>
      </c>
      <c r="E16" s="87"/>
      <c r="F16" s="87"/>
      <c r="G16" s="87">
        <f>D16+8</f>
        <v>46009</v>
      </c>
      <c r="H16" s="87">
        <f>D16+9</f>
        <v>46010</v>
      </c>
      <c r="I16" s="427"/>
      <c r="J16" s="431">
        <v>0.41666666666666669</v>
      </c>
      <c r="K16" s="260" t="str">
        <f>IF(OR(WEEKDAY(L16)={1,2,3,4,5,6}),CHOOSE(WEEKDAY(L16),"SUN","MON","TUE","WED","THU","FRI"),"SAT")</f>
        <v>MON</v>
      </c>
      <c r="L16" s="228">
        <f t="shared" si="0"/>
        <v>45999</v>
      </c>
      <c r="M16" s="488" t="s">
        <v>214</v>
      </c>
      <c r="N16" s="488" t="s">
        <v>217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</row>
    <row r="17" spans="1:52" s="72" customFormat="1" ht="18.75" customHeight="1">
      <c r="A17" s="467" t="s">
        <v>378</v>
      </c>
      <c r="B17" s="487" t="s">
        <v>379</v>
      </c>
      <c r="C17" s="413" t="str">
        <f>IF(OR(WEEKDAY(D17)={1,2,3,4,5,6}),CHOOSE(WEEKDAY(D17),"SUN","MON","TUE","WED","THU","FRI"),"SAT")</f>
        <v>MON</v>
      </c>
      <c r="D17" s="468">
        <v>45999</v>
      </c>
      <c r="E17" s="468"/>
      <c r="F17" s="468"/>
      <c r="G17" s="468">
        <f>D17+9</f>
        <v>46008</v>
      </c>
      <c r="H17" s="468"/>
      <c r="I17" s="469"/>
      <c r="J17" s="492">
        <v>0.58333333333333337</v>
      </c>
      <c r="K17" s="260" t="str">
        <f>IF(OR(WEEKDAY(L17)={1,2,3,4,5,6}),CHOOSE(WEEKDAY(L17),"SUN","MON","TUE","WED","THU","FRI"),"SAT")</f>
        <v>FRI</v>
      </c>
      <c r="L17" s="471">
        <f>D17-3</f>
        <v>45996</v>
      </c>
      <c r="M17" s="488" t="s">
        <v>215</v>
      </c>
      <c r="N17" s="488" t="s">
        <v>218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</row>
    <row r="18" spans="1:52" s="392" customFormat="1" ht="16.5" customHeight="1" thickBot="1">
      <c r="A18" s="401" t="s">
        <v>237</v>
      </c>
      <c r="B18" s="420" t="s">
        <v>268</v>
      </c>
      <c r="C18" s="416" t="str">
        <f>IF(OR(WEEKDAY(D18)={1,2,3,4,5,6}),CHOOSE(WEEKDAY(D18),"SUN","MON","TUE","WED","THU","FRI"),"SAT")</f>
        <v>MON</v>
      </c>
      <c r="D18" s="402">
        <v>45999</v>
      </c>
      <c r="E18" s="402"/>
      <c r="F18" s="402"/>
      <c r="G18" s="402"/>
      <c r="H18" s="402"/>
      <c r="I18" s="430">
        <f>D18+7</f>
        <v>46006</v>
      </c>
      <c r="J18" s="432">
        <v>0.41666666666666669</v>
      </c>
      <c r="K18" s="407" t="str">
        <f>IF(OR(WEEKDAY(L18)={1,2,3,4,5,6}),CHOOSE(WEEKDAY(L18),"SUN","MON","TUE","WED","THU","FRI"),"SAT")</f>
        <v>FRI</v>
      </c>
      <c r="L18" s="403">
        <f>D18-3</f>
        <v>45996</v>
      </c>
      <c r="M18" s="489" t="s">
        <v>213</v>
      </c>
      <c r="N18" s="489" t="s">
        <v>217</v>
      </c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</row>
    <row r="19" spans="1:52" s="72" customFormat="1" ht="16.5" customHeight="1">
      <c r="A19" s="154" t="s">
        <v>239</v>
      </c>
      <c r="B19" s="419" t="s">
        <v>370</v>
      </c>
      <c r="C19" s="415" t="str">
        <f>IF(OR(WEEKDAY(D19)={1,2,3,4,5,6}),CHOOSE(WEEKDAY(D19),"SUN","MON","TUE","WED","THU","FRI"),"SAT")</f>
        <v>SUN</v>
      </c>
      <c r="D19" s="155">
        <v>46005</v>
      </c>
      <c r="E19" s="155">
        <f>D19+8</f>
        <v>46013</v>
      </c>
      <c r="F19" s="155">
        <f>D19+13</f>
        <v>46018</v>
      </c>
      <c r="G19" s="155"/>
      <c r="H19" s="155"/>
      <c r="I19" s="429"/>
      <c r="J19" s="445">
        <v>0.41666666666666669</v>
      </c>
      <c r="K19" s="442" t="str">
        <f>IF(OR(WEEKDAY(L19)={1,2,3,4,5,6}),CHOOSE(WEEKDAY(L19),"SUN","MON","TUE","WED","THU","FRI"),"SAT")</f>
        <v>FRI</v>
      </c>
      <c r="L19" s="156">
        <f t="shared" si="0"/>
        <v>46003</v>
      </c>
      <c r="M19" s="491" t="s">
        <v>214</v>
      </c>
      <c r="N19" s="491" t="s">
        <v>217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</row>
    <row r="20" spans="1:52" s="72" customFormat="1" ht="16.5" customHeight="1">
      <c r="A20" s="227" t="s">
        <v>269</v>
      </c>
      <c r="B20" s="417" t="s">
        <v>268</v>
      </c>
      <c r="C20" s="413" t="str">
        <f>IF(OR(WEEKDAY(D20)={1,2,3,4,5,6}),CHOOSE(WEEKDAY(D20),"SUN","MON","TUE","WED","THU","FRI"),"SAT")</f>
        <v>WED</v>
      </c>
      <c r="D20" s="87">
        <v>46008</v>
      </c>
      <c r="E20" s="87">
        <f>D20+8</f>
        <v>46016</v>
      </c>
      <c r="F20" s="87">
        <f>D20+12</f>
        <v>46020</v>
      </c>
      <c r="G20" s="87"/>
      <c r="H20" s="87"/>
      <c r="I20" s="427"/>
      <c r="J20" s="446">
        <v>0.41666666666666669</v>
      </c>
      <c r="K20" s="443" t="str">
        <f>IF(OR(WEEKDAY(L20)={1,2,3,4,5,6}),CHOOSE(WEEKDAY(L20),"SUN","MON","TUE","WED","THU","FRI"),"SAT")</f>
        <v>MON</v>
      </c>
      <c r="L20" s="228">
        <f t="shared" si="0"/>
        <v>46006</v>
      </c>
      <c r="M20" s="488" t="s">
        <v>214</v>
      </c>
      <c r="N20" s="488" t="s">
        <v>217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</row>
    <row r="21" spans="1:52" s="72" customFormat="1" ht="16.5" hidden="1" customHeight="1">
      <c r="A21" s="227" t="s">
        <v>97</v>
      </c>
      <c r="B21" s="417" t="s">
        <v>211</v>
      </c>
      <c r="C21" s="413" t="str">
        <f>IF(OR(WEEKDAY(D21)={1,2,3,4,5,6}),CHOOSE(WEEKDAY(D21),"SUN","MON","TUE","WED","THU","FRI"),"SAT")</f>
        <v>SUN</v>
      </c>
      <c r="D21" s="87">
        <v>45949</v>
      </c>
      <c r="E21" s="87">
        <f>D21+8</f>
        <v>45957</v>
      </c>
      <c r="F21" s="87">
        <f>E21+5</f>
        <v>45962</v>
      </c>
      <c r="G21" s="87"/>
      <c r="H21" s="87"/>
      <c r="I21" s="427"/>
      <c r="J21" s="446">
        <v>0.45833333333333298</v>
      </c>
      <c r="K21" s="443" t="str">
        <f>IF(OR(WEEKDAY(L21)={1,2,3,4,5,6}),CHOOSE(WEEKDAY(L21),"SUN","MON","TUE","WED","THU","FRI"),"SAT")</f>
        <v>FRI</v>
      </c>
      <c r="L21" s="228">
        <f t="shared" si="0"/>
        <v>45947</v>
      </c>
      <c r="M21" s="488" t="s">
        <v>214</v>
      </c>
      <c r="N21" s="488" t="s">
        <v>217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</row>
    <row r="22" spans="1:52" s="72" customFormat="1" ht="16.5" customHeight="1">
      <c r="A22" s="227" t="s">
        <v>373</v>
      </c>
      <c r="B22" s="417" t="s">
        <v>374</v>
      </c>
      <c r="C22" s="413" t="str">
        <f>IF(OR(WEEKDAY(D22)={1,2,3,4,5,6}),CHOOSE(WEEKDAY(D22),"SUN","MON","TUE","WED","THU","FRI"),"SAT")</f>
        <v>WED</v>
      </c>
      <c r="D22" s="87">
        <v>46008</v>
      </c>
      <c r="E22" s="87"/>
      <c r="F22" s="87"/>
      <c r="G22" s="87">
        <f>D22+7</f>
        <v>46015</v>
      </c>
      <c r="H22" s="87">
        <f>G22+1</f>
        <v>46016</v>
      </c>
      <c r="I22" s="427"/>
      <c r="J22" s="446">
        <v>0.41666666666666669</v>
      </c>
      <c r="K22" s="443" t="str">
        <f>IF(OR(WEEKDAY(L22)={1,2,3,4,5,6}),CHOOSE(WEEKDAY(L22),"SUN","MON","TUE","WED","THU","FRI"),"SAT")</f>
        <v>MON</v>
      </c>
      <c r="L22" s="228">
        <f t="shared" si="0"/>
        <v>46006</v>
      </c>
      <c r="M22" s="488" t="s">
        <v>214</v>
      </c>
      <c r="N22" s="488" t="s">
        <v>217</v>
      </c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</row>
    <row r="23" spans="1:52" s="72" customFormat="1" ht="16.5" customHeight="1">
      <c r="A23" s="467" t="s">
        <v>380</v>
      </c>
      <c r="B23" s="487" t="s">
        <v>381</v>
      </c>
      <c r="C23" s="413" t="str">
        <f>IF(OR(WEEKDAY(D23)={1,2,3,4,5,6}),CHOOSE(WEEKDAY(D23),"SUN","MON","TUE","WED","THU","FRI"),"SAT")</f>
        <v>MON</v>
      </c>
      <c r="D23" s="468">
        <v>46006</v>
      </c>
      <c r="E23" s="468"/>
      <c r="F23" s="468"/>
      <c r="G23" s="468">
        <f>D23+9</f>
        <v>46015</v>
      </c>
      <c r="H23" s="468"/>
      <c r="I23" s="469"/>
      <c r="J23" s="470">
        <v>0.58333333333333337</v>
      </c>
      <c r="K23" s="443" t="str">
        <f>IF(OR(WEEKDAY(L23)={1,2,3,4,5,6}),CHOOSE(WEEKDAY(L23),"SUN","MON","TUE","WED","THU","FRI"),"SAT")</f>
        <v>FRI</v>
      </c>
      <c r="L23" s="471">
        <f>D23-3</f>
        <v>46003</v>
      </c>
      <c r="M23" s="488" t="s">
        <v>215</v>
      </c>
      <c r="N23" s="488" t="s">
        <v>218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</row>
    <row r="24" spans="1:52" s="392" customFormat="1" ht="16.5" customHeight="1" thickBot="1">
      <c r="A24" s="401" t="s">
        <v>239</v>
      </c>
      <c r="B24" s="420" t="s">
        <v>370</v>
      </c>
      <c r="C24" s="416" t="str">
        <f>IF(OR(WEEKDAY(D24)={1,2,3,4,5,6}),CHOOSE(WEEKDAY(D24),"SUN","MON","TUE","WED","THU","FRI"),"SAT")</f>
        <v>SUN</v>
      </c>
      <c r="D24" s="402">
        <v>46005</v>
      </c>
      <c r="E24" s="402"/>
      <c r="F24" s="402"/>
      <c r="G24" s="402"/>
      <c r="H24" s="402"/>
      <c r="I24" s="430">
        <f>D24+7</f>
        <v>46012</v>
      </c>
      <c r="J24" s="447">
        <v>0.41666666666666669</v>
      </c>
      <c r="K24" s="444" t="str">
        <f>IF(OR(WEEKDAY(L24)={1,2,3,4,5,6}),CHOOSE(WEEKDAY(L24),"SUN","MON","TUE","WED","THU","FRI"),"SAT")</f>
        <v>FRI</v>
      </c>
      <c r="L24" s="403">
        <f t="shared" si="0"/>
        <v>46003</v>
      </c>
      <c r="M24" s="489" t="s">
        <v>213</v>
      </c>
      <c r="N24" s="489" t="s">
        <v>217</v>
      </c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</row>
    <row r="25" spans="1:52" s="72" customFormat="1" ht="16.5" customHeight="1">
      <c r="A25" s="154" t="s">
        <v>270</v>
      </c>
      <c r="B25" s="419" t="s">
        <v>268</v>
      </c>
      <c r="C25" s="415" t="str">
        <f>IF(OR(WEEKDAY(D25)={1,2,3,4,5,6}),CHOOSE(WEEKDAY(D25),"SUN","MON","TUE","WED","THU","FRI"),"SAT")</f>
        <v>MON</v>
      </c>
      <c r="D25" s="155">
        <v>46013</v>
      </c>
      <c r="E25" s="155">
        <f>D25+9</f>
        <v>46022</v>
      </c>
      <c r="F25" s="155">
        <f>D25+14</f>
        <v>46027</v>
      </c>
      <c r="G25" s="155"/>
      <c r="H25" s="155"/>
      <c r="I25" s="429"/>
      <c r="J25" s="445">
        <v>0.41666666666666669</v>
      </c>
      <c r="K25" s="442" t="str">
        <f>IF(OR(WEEKDAY(L25)={1,2,3,4,5,6}),CHOOSE(WEEKDAY(L25),"SUN","MON","TUE","WED","THU","FRI"),"SAT")</f>
        <v>FRI</v>
      </c>
      <c r="L25" s="156">
        <f>D25-3</f>
        <v>46010</v>
      </c>
      <c r="M25" s="491" t="s">
        <v>214</v>
      </c>
      <c r="N25" s="491" t="s">
        <v>217</v>
      </c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</row>
    <row r="26" spans="1:52" s="72" customFormat="1" ht="16.5" customHeight="1">
      <c r="A26" s="227" t="s">
        <v>271</v>
      </c>
      <c r="B26" s="417" t="s">
        <v>370</v>
      </c>
      <c r="C26" s="413" t="str">
        <f>IF(OR(WEEKDAY(D26)={1,2,3,4,5,6}),CHOOSE(WEEKDAY(D26),"SUN","MON","TUE","WED","THU","FRI"),"SAT")</f>
        <v>WED</v>
      </c>
      <c r="D26" s="87">
        <v>46015</v>
      </c>
      <c r="E26" s="87">
        <f>D26+8</f>
        <v>46023</v>
      </c>
      <c r="F26" s="87">
        <f>D26+13</f>
        <v>46028</v>
      </c>
      <c r="G26" s="87"/>
      <c r="H26" s="87"/>
      <c r="I26" s="427"/>
      <c r="J26" s="446">
        <v>0.41666666666666669</v>
      </c>
      <c r="K26" s="443" t="str">
        <f>IF(OR(WEEKDAY(L26)={1,2,3,4,5,6}),CHOOSE(WEEKDAY(L26),"SUN","MON","TUE","WED","THU","FRI"),"SAT")</f>
        <v>MON</v>
      </c>
      <c r="L26" s="228">
        <f t="shared" si="0"/>
        <v>46013</v>
      </c>
      <c r="M26" s="488" t="s">
        <v>214</v>
      </c>
      <c r="N26" s="488" t="s">
        <v>217</v>
      </c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</row>
    <row r="27" spans="1:52" s="72" customFormat="1" ht="16.5" hidden="1" customHeight="1">
      <c r="A27" s="227" t="s">
        <v>189</v>
      </c>
      <c r="B27" s="417" t="s">
        <v>238</v>
      </c>
      <c r="C27" s="413" t="str">
        <f>IF(OR(WEEKDAY(D27)={1,2,3,4,5,6}),CHOOSE(WEEKDAY(D27),"SUN","MON","TUE","WED","THU","FRI"),"SAT")</f>
        <v>SUN</v>
      </c>
      <c r="D27" s="87">
        <v>45956</v>
      </c>
      <c r="E27" s="87">
        <f>D27+8</f>
        <v>45964</v>
      </c>
      <c r="F27" s="87">
        <f>E27+5</f>
        <v>45969</v>
      </c>
      <c r="G27" s="87"/>
      <c r="H27" s="87"/>
      <c r="I27" s="427"/>
      <c r="J27" s="446">
        <v>0.45833333333333298</v>
      </c>
      <c r="K27" s="443" t="str">
        <f>IF(OR(WEEKDAY(L27)={1,2,3,4,5,6}),CHOOSE(WEEKDAY(L27),"SUN","MON","TUE","WED","THU","FRI"),"SAT")</f>
        <v>FRI</v>
      </c>
      <c r="L27" s="228">
        <f t="shared" si="0"/>
        <v>45954</v>
      </c>
      <c r="M27" s="488" t="s">
        <v>214</v>
      </c>
      <c r="N27" s="488" t="s">
        <v>217</v>
      </c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</row>
    <row r="28" spans="1:52" s="72" customFormat="1" ht="16.5" customHeight="1">
      <c r="A28" s="227" t="s">
        <v>172</v>
      </c>
      <c r="B28" s="417" t="s">
        <v>375</v>
      </c>
      <c r="C28" s="413" t="str">
        <f>IF(OR(WEEKDAY(D28)={1,2,3,4,5,6}),CHOOSE(WEEKDAY(D28),"SUN","MON","TUE","WED","THU","FRI"),"SAT")</f>
        <v>WED</v>
      </c>
      <c r="D28" s="87">
        <v>46015</v>
      </c>
      <c r="E28" s="87"/>
      <c r="F28" s="87"/>
      <c r="G28" s="87">
        <f>D28+8</f>
        <v>46023</v>
      </c>
      <c r="H28" s="87">
        <f>G28+1</f>
        <v>46024</v>
      </c>
      <c r="I28" s="427"/>
      <c r="J28" s="446">
        <v>0.41666666666666669</v>
      </c>
      <c r="K28" s="443" t="str">
        <f>IF(OR(WEEKDAY(L28)={1,2,3,4,5,6}),CHOOSE(WEEKDAY(L28),"SUN","MON","TUE","WED","THU","FRI"),"SAT")</f>
        <v>MON</v>
      </c>
      <c r="L28" s="228">
        <f t="shared" si="0"/>
        <v>46013</v>
      </c>
      <c r="M28" s="488" t="s">
        <v>214</v>
      </c>
      <c r="N28" s="488" t="s">
        <v>217</v>
      </c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</row>
    <row r="29" spans="1:52" s="72" customFormat="1" ht="16.5" customHeight="1">
      <c r="A29" s="467" t="s">
        <v>382</v>
      </c>
      <c r="B29" s="487" t="s">
        <v>383</v>
      </c>
      <c r="C29" s="413" t="str">
        <f>IF(OR(WEEKDAY(D29)={1,2,3,4,5,6}),CHOOSE(WEEKDAY(D29),"SUN","MON","TUE","WED","THU","FRI"),"SAT")</f>
        <v>FRI</v>
      </c>
      <c r="D29" s="468">
        <v>46010</v>
      </c>
      <c r="E29" s="468"/>
      <c r="F29" s="468"/>
      <c r="G29" s="468">
        <f>D29+9</f>
        <v>46019</v>
      </c>
      <c r="H29" s="468"/>
      <c r="I29" s="469"/>
      <c r="J29" s="470">
        <v>0.58333333333333337</v>
      </c>
      <c r="K29" s="443" t="str">
        <f>IF(OR(WEEKDAY(L29)={1,2,3,4,5,6}),CHOOSE(WEEKDAY(L29),"SUN","MON","TUE","WED","THU","FRI"),"SAT")</f>
        <v>TUE</v>
      </c>
      <c r="L29" s="228">
        <f>D29-3</f>
        <v>46007</v>
      </c>
      <c r="M29" s="488" t="s">
        <v>215</v>
      </c>
      <c r="N29" s="488" t="s">
        <v>218</v>
      </c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</row>
    <row r="30" spans="1:52" s="392" customFormat="1" ht="16.5" customHeight="1" thickBot="1">
      <c r="A30" s="401" t="s">
        <v>270</v>
      </c>
      <c r="B30" s="420" t="s">
        <v>268</v>
      </c>
      <c r="C30" s="416" t="str">
        <f>IF(OR(WEEKDAY(D30)={1,2,3,4,5,6}),CHOOSE(WEEKDAY(D30),"SUN","MON","TUE","WED","THU","FRI"),"SAT")</f>
        <v>MON</v>
      </c>
      <c r="D30" s="402">
        <v>46013</v>
      </c>
      <c r="E30" s="402"/>
      <c r="F30" s="402"/>
      <c r="G30" s="402"/>
      <c r="H30" s="402"/>
      <c r="I30" s="430">
        <f>D30+8</f>
        <v>46021</v>
      </c>
      <c r="J30" s="447">
        <v>0.41666666666666669</v>
      </c>
      <c r="K30" s="444" t="str">
        <f>IF(OR(WEEKDAY(L30)={1,2,3,4,5,6}),CHOOSE(WEEKDAY(L30),"SUN","MON","TUE","WED","THU","FRI"),"SAT")</f>
        <v>FRI</v>
      </c>
      <c r="L30" s="403">
        <f>D30-3</f>
        <v>46010</v>
      </c>
      <c r="M30" s="489" t="s">
        <v>213</v>
      </c>
      <c r="N30" s="489" t="s">
        <v>217</v>
      </c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</row>
    <row r="31" spans="1:52" s="21" customFormat="1" ht="17.25" customHeight="1">
      <c r="A31" s="229"/>
      <c r="B31" s="229"/>
      <c r="C31" s="230"/>
      <c r="D31" s="231"/>
      <c r="E31" s="231"/>
      <c r="F31" s="231"/>
      <c r="G31" s="231"/>
      <c r="H31" s="231"/>
      <c r="I31" s="231"/>
      <c r="J31" s="232"/>
      <c r="K31" s="232"/>
      <c r="L31" s="231"/>
      <c r="M31" s="113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54" t="s">
        <v>91</v>
      </c>
      <c r="B32" s="554"/>
      <c r="C32" s="554"/>
      <c r="D32" s="554"/>
      <c r="E32" s="554"/>
      <c r="F32" s="554"/>
      <c r="G32" s="554"/>
      <c r="H32" s="554"/>
      <c r="I32" s="17"/>
      <c r="J32" s="17"/>
      <c r="K32" s="17"/>
      <c r="L32" s="17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2" s="21" customFormat="1" ht="17.25" customHeight="1">
      <c r="A33" s="545" t="s">
        <v>59</v>
      </c>
      <c r="B33" s="547" t="s">
        <v>48</v>
      </c>
      <c r="C33" s="220" t="s">
        <v>60</v>
      </c>
      <c r="D33" s="220" t="s">
        <v>60</v>
      </c>
      <c r="E33" s="221" t="s">
        <v>61</v>
      </c>
      <c r="F33" s="221" t="s">
        <v>62</v>
      </c>
      <c r="G33" s="549" t="s">
        <v>63</v>
      </c>
      <c r="H33" s="550"/>
      <c r="I33" s="17"/>
      <c r="J33" s="17"/>
      <c r="K33" s="17"/>
      <c r="L33" s="17"/>
      <c r="M33" s="1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46"/>
      <c r="B34" s="548"/>
      <c r="C34" s="222" t="s">
        <v>64</v>
      </c>
      <c r="D34" s="222" t="s">
        <v>65</v>
      </c>
      <c r="E34" s="223" t="s">
        <v>66</v>
      </c>
      <c r="F34" s="223" t="s">
        <v>92</v>
      </c>
      <c r="G34" s="551"/>
      <c r="H34" s="552"/>
      <c r="I34" s="17"/>
      <c r="J34" s="17"/>
      <c r="K34" s="17"/>
      <c r="L34" s="17"/>
      <c r="M34" s="1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7" t="s">
        <v>272</v>
      </c>
      <c r="B35" s="218" t="s">
        <v>384</v>
      </c>
      <c r="C35" s="262">
        <v>0.41666666666666669</v>
      </c>
      <c r="D35" s="226">
        <v>45992</v>
      </c>
      <c r="E35" s="219">
        <v>45994</v>
      </c>
      <c r="F35" s="219">
        <v>46001</v>
      </c>
      <c r="G35" s="224" t="s">
        <v>93</v>
      </c>
      <c r="H35" s="225"/>
      <c r="I35" s="17"/>
      <c r="J35" s="17"/>
      <c r="K35" s="17"/>
      <c r="L35" s="17"/>
      <c r="M35" s="317"/>
      <c r="N35" s="1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7" t="s">
        <v>241</v>
      </c>
      <c r="B36" s="218" t="s">
        <v>268</v>
      </c>
      <c r="C36" s="262">
        <v>0.41666666666666669</v>
      </c>
      <c r="D36" s="226">
        <v>45999</v>
      </c>
      <c r="E36" s="219">
        <v>46001</v>
      </c>
      <c r="F36" s="219">
        <v>46008</v>
      </c>
      <c r="G36" s="224" t="s">
        <v>93</v>
      </c>
      <c r="H36" s="225"/>
      <c r="I36" s="17"/>
      <c r="J36" s="17"/>
      <c r="K36" s="17"/>
      <c r="L36" s="17"/>
      <c r="M36" s="317"/>
      <c r="N36" s="1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7" t="s">
        <v>158</v>
      </c>
      <c r="B37" s="218" t="s">
        <v>385</v>
      </c>
      <c r="C37" s="262">
        <v>0.41666666666666669</v>
      </c>
      <c r="D37" s="226">
        <v>46001</v>
      </c>
      <c r="E37" s="219">
        <v>46004</v>
      </c>
      <c r="F37" s="219">
        <v>46011</v>
      </c>
      <c r="G37" s="224" t="s">
        <v>93</v>
      </c>
      <c r="H37" s="225"/>
      <c r="I37" s="17"/>
      <c r="J37" s="17"/>
      <c r="K37" s="17"/>
      <c r="L37" s="17"/>
      <c r="M37" s="23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7" t="s">
        <v>185</v>
      </c>
      <c r="B38" s="218" t="s">
        <v>386</v>
      </c>
      <c r="C38" s="262">
        <v>0.41666666666666669</v>
      </c>
      <c r="D38" s="226">
        <v>46008</v>
      </c>
      <c r="E38" s="219">
        <v>46011</v>
      </c>
      <c r="F38" s="219">
        <v>46018</v>
      </c>
      <c r="G38" s="224" t="s">
        <v>93</v>
      </c>
      <c r="H38" s="225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52" ht="17.25" thickBot="1">
      <c r="A39" s="234"/>
      <c r="B39" s="235"/>
      <c r="C39" s="263"/>
      <c r="D39" s="239"/>
      <c r="E39" s="236"/>
      <c r="F39" s="236"/>
      <c r="G39" s="237"/>
      <c r="H39" s="238"/>
    </row>
    <row r="41" spans="1:52">
      <c r="I41" s="16"/>
      <c r="J41" s="16"/>
      <c r="K41" s="16"/>
      <c r="L41" s="16"/>
    </row>
    <row r="42" spans="1:52">
      <c r="A42" s="123" t="s">
        <v>88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3" sqref="A13"/>
    </sheetView>
  </sheetViews>
  <sheetFormatPr defaultRowHeight="16.5"/>
  <cols>
    <col min="1" max="1" width="16.75" style="160" customWidth="1"/>
    <col min="2" max="2" width="5.125" style="160" customWidth="1"/>
    <col min="3" max="3" width="5.875" style="160" customWidth="1"/>
    <col min="4" max="4" width="9.875" style="160" customWidth="1"/>
    <col min="5" max="5" width="9.375" style="160" customWidth="1"/>
    <col min="6" max="6" width="19.625" style="160" customWidth="1"/>
    <col min="7" max="11" width="7.5" style="160" customWidth="1"/>
    <col min="12" max="12" width="10.75" style="160" customWidth="1"/>
    <col min="13" max="13" width="8" style="160" customWidth="1"/>
    <col min="14" max="14" width="16.375" style="160" customWidth="1"/>
    <col min="15" max="15" width="14.5" style="160" customWidth="1"/>
    <col min="16" max="16" width="13" style="160" customWidth="1"/>
    <col min="17" max="16384" width="9" style="160"/>
  </cols>
  <sheetData>
    <row r="1" spans="1:23" s="112" customFormat="1" ht="26.25">
      <c r="A1" s="508" t="s">
        <v>76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60"/>
      <c r="P1" s="60"/>
      <c r="Q1" s="60"/>
      <c r="R1" s="76"/>
      <c r="S1" s="76"/>
      <c r="T1" s="76"/>
      <c r="U1" s="76"/>
      <c r="V1" s="76"/>
      <c r="W1" s="76"/>
    </row>
    <row r="2" spans="1:23" s="113" customFormat="1" ht="18.75">
      <c r="A2" s="509" t="s">
        <v>242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60"/>
      <c r="P2" s="60"/>
      <c r="Q2" s="60"/>
      <c r="R2" s="76"/>
      <c r="S2" s="76"/>
      <c r="T2" s="76"/>
      <c r="U2" s="76"/>
      <c r="V2" s="76"/>
      <c r="W2" s="76"/>
    </row>
    <row r="3" spans="1:23" s="113" customFormat="1" ht="19.5" thickBot="1">
      <c r="A3" s="510" t="s">
        <v>82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60"/>
      <c r="P3" s="60"/>
      <c r="Q3" s="60"/>
      <c r="R3" s="76"/>
      <c r="S3" s="76"/>
      <c r="T3" s="76"/>
      <c r="U3" s="76"/>
      <c r="V3" s="76"/>
      <c r="W3" s="76"/>
    </row>
    <row r="4" spans="1:23" s="114" customFormat="1" ht="21" customHeight="1" thickTop="1">
      <c r="A4" s="558" t="s">
        <v>102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60"/>
      <c r="P4" s="60"/>
      <c r="Q4" s="60"/>
      <c r="R4" s="76"/>
      <c r="S4" s="76"/>
      <c r="T4" s="76"/>
      <c r="U4" s="76"/>
      <c r="V4" s="76"/>
      <c r="W4" s="76"/>
    </row>
    <row r="5" spans="1:23" s="157" customFormat="1" ht="36" customHeight="1" thickBot="1">
      <c r="A5" s="115" t="s">
        <v>36</v>
      </c>
      <c r="G5" s="158"/>
      <c r="M5" s="118" t="s">
        <v>90</v>
      </c>
      <c r="N5" s="129">
        <f ca="1">TODAY()</f>
        <v>45986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65" t="s">
        <v>1</v>
      </c>
      <c r="B6" s="473" t="s">
        <v>48</v>
      </c>
      <c r="C6" s="559" t="s">
        <v>61</v>
      </c>
      <c r="D6" s="560"/>
      <c r="E6" s="440" t="s">
        <v>47</v>
      </c>
      <c r="F6" s="440" t="s">
        <v>33</v>
      </c>
      <c r="G6" s="440" t="s">
        <v>122</v>
      </c>
      <c r="H6" s="440" t="s">
        <v>50</v>
      </c>
      <c r="I6" s="440" t="s">
        <v>161</v>
      </c>
      <c r="J6" s="440" t="s">
        <v>162</v>
      </c>
      <c r="K6" s="440" t="s">
        <v>163</v>
      </c>
      <c r="L6" s="561" t="s">
        <v>41</v>
      </c>
      <c r="M6" s="561"/>
      <c r="N6" s="366" t="s">
        <v>85</v>
      </c>
      <c r="O6" s="60"/>
      <c r="P6" s="60"/>
      <c r="Q6" s="60"/>
    </row>
    <row r="7" spans="1:23" s="76" customFormat="1" ht="18.75" customHeight="1">
      <c r="A7" s="367" t="s">
        <v>224</v>
      </c>
      <c r="B7" s="359" t="s">
        <v>246</v>
      </c>
      <c r="C7" s="359" t="s">
        <v>137</v>
      </c>
      <c r="D7" s="252">
        <v>45992</v>
      </c>
      <c r="E7" s="252">
        <v>45995</v>
      </c>
      <c r="F7" s="360" t="s">
        <v>353</v>
      </c>
      <c r="G7" s="252">
        <v>46012</v>
      </c>
      <c r="H7" s="252">
        <v>46016</v>
      </c>
      <c r="I7" s="252">
        <v>46017</v>
      </c>
      <c r="J7" s="252">
        <v>46030</v>
      </c>
      <c r="K7" s="252">
        <v>46017</v>
      </c>
      <c r="L7" s="361" t="s">
        <v>159</v>
      </c>
      <c r="M7" s="362">
        <v>45989</v>
      </c>
      <c r="N7" s="530" t="s">
        <v>120</v>
      </c>
      <c r="O7" s="60"/>
      <c r="P7" s="60"/>
      <c r="Q7" s="60"/>
    </row>
    <row r="8" spans="1:23" s="76" customFormat="1" ht="19.5" customHeight="1">
      <c r="A8" s="368" t="s">
        <v>245</v>
      </c>
      <c r="B8" s="363" t="s">
        <v>349</v>
      </c>
      <c r="C8" s="359" t="s">
        <v>137</v>
      </c>
      <c r="D8" s="94">
        <v>45999</v>
      </c>
      <c r="E8" s="252">
        <v>46002</v>
      </c>
      <c r="F8" s="364" t="s">
        <v>354</v>
      </c>
      <c r="G8" s="94">
        <v>46019</v>
      </c>
      <c r="H8" s="94">
        <v>46023</v>
      </c>
      <c r="I8" s="94">
        <v>46024</v>
      </c>
      <c r="J8" s="94">
        <v>46037</v>
      </c>
      <c r="K8" s="94">
        <v>46024</v>
      </c>
      <c r="L8" s="361" t="s">
        <v>159</v>
      </c>
      <c r="M8" s="362">
        <v>45996</v>
      </c>
      <c r="N8" s="530"/>
      <c r="O8" s="60"/>
      <c r="P8" s="60"/>
      <c r="Q8" s="60"/>
    </row>
    <row r="9" spans="1:23" s="76" customFormat="1" ht="19.5" customHeight="1">
      <c r="A9" s="368" t="s">
        <v>224</v>
      </c>
      <c r="B9" s="363" t="s">
        <v>350</v>
      </c>
      <c r="C9" s="359" t="s">
        <v>137</v>
      </c>
      <c r="D9" s="94">
        <v>46006</v>
      </c>
      <c r="E9" s="252">
        <v>46009</v>
      </c>
      <c r="F9" s="364" t="s">
        <v>355</v>
      </c>
      <c r="G9" s="94">
        <v>46026</v>
      </c>
      <c r="H9" s="94">
        <v>46030</v>
      </c>
      <c r="I9" s="94">
        <v>46031</v>
      </c>
      <c r="J9" s="94">
        <v>46044</v>
      </c>
      <c r="K9" s="94">
        <v>46031</v>
      </c>
      <c r="L9" s="361" t="s">
        <v>159</v>
      </c>
      <c r="M9" s="362">
        <v>46003</v>
      </c>
      <c r="N9" s="530"/>
      <c r="O9" s="60"/>
      <c r="P9" s="60"/>
      <c r="Q9" s="60"/>
    </row>
    <row r="10" spans="1:23" s="76" customFormat="1" ht="19.5" customHeight="1">
      <c r="A10" s="368" t="s">
        <v>245</v>
      </c>
      <c r="B10" s="363" t="s">
        <v>351</v>
      </c>
      <c r="C10" s="359" t="s">
        <v>137</v>
      </c>
      <c r="D10" s="94">
        <v>46013</v>
      </c>
      <c r="E10" s="252">
        <v>46016</v>
      </c>
      <c r="F10" s="364" t="s">
        <v>356</v>
      </c>
      <c r="G10" s="94">
        <v>46033</v>
      </c>
      <c r="H10" s="94">
        <v>46037</v>
      </c>
      <c r="I10" s="94">
        <v>46038</v>
      </c>
      <c r="J10" s="94">
        <v>46051</v>
      </c>
      <c r="K10" s="94">
        <v>46038</v>
      </c>
      <c r="L10" s="361" t="s">
        <v>159</v>
      </c>
      <c r="M10" s="362">
        <v>46010</v>
      </c>
      <c r="N10" s="530"/>
      <c r="O10" s="60"/>
      <c r="P10" s="60"/>
      <c r="Q10" s="60"/>
    </row>
    <row r="11" spans="1:23" s="76" customFormat="1" ht="19.5" customHeight="1" thickBot="1">
      <c r="A11" s="369" t="s">
        <v>224</v>
      </c>
      <c r="B11" s="370" t="s">
        <v>352</v>
      </c>
      <c r="C11" s="371" t="s">
        <v>137</v>
      </c>
      <c r="D11" s="142">
        <v>46020</v>
      </c>
      <c r="E11" s="372">
        <v>46023</v>
      </c>
      <c r="F11" s="373" t="s">
        <v>357</v>
      </c>
      <c r="G11" s="142">
        <v>46043</v>
      </c>
      <c r="H11" s="142">
        <v>46044</v>
      </c>
      <c r="I11" s="142">
        <v>46045</v>
      </c>
      <c r="J11" s="142">
        <v>46058</v>
      </c>
      <c r="K11" s="142">
        <v>46045</v>
      </c>
      <c r="L11" s="374" t="s">
        <v>159</v>
      </c>
      <c r="M11" s="375">
        <v>46017</v>
      </c>
      <c r="N11" s="531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9" t="s">
        <v>88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2025-11-25T04:45:25Z</dcterms:modified>
</cp:coreProperties>
</file>