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MY\SCHEDULE\2024\THANG 10\"/>
    </mc:Choice>
  </mc:AlternateContent>
  <xr:revisionPtr revIDLastSave="0" documentId="13_ncr:1_{5916E012-9410-4EE0-856F-7C282106F05B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JAPAN!$A$6:$L$31</definedName>
    <definedName name="_xlnm.Print_Area" localSheetId="7">JAPAN!$A$1:$M$59</definedName>
  </definedNames>
  <calcPr calcId="191029"/>
</workbook>
</file>

<file path=xl/calcChain.xml><?xml version="1.0" encoding="utf-8"?>
<calcChain xmlns="http://schemas.openxmlformats.org/spreadsheetml/2006/main">
  <c r="G25" i="8" l="1"/>
  <c r="G15" i="8"/>
  <c r="L11" i="8"/>
  <c r="L7" i="8"/>
  <c r="L9" i="8"/>
  <c r="L10" i="8"/>
  <c r="L13" i="8"/>
  <c r="L14" i="8"/>
  <c r="L12" i="8"/>
  <c r="L15" i="8"/>
  <c r="L16" i="8"/>
  <c r="L18" i="8"/>
  <c r="L19" i="8"/>
  <c r="L17" i="8"/>
  <c r="L20" i="8"/>
  <c r="L21" i="8"/>
  <c r="L23" i="8"/>
  <c r="L24" i="8"/>
  <c r="L22" i="8"/>
  <c r="L25" i="8"/>
  <c r="L26" i="8"/>
  <c r="L27" i="8"/>
  <c r="L28" i="8"/>
  <c r="L29" i="8"/>
  <c r="L30" i="8"/>
  <c r="L31" i="8"/>
  <c r="L8" i="8"/>
  <c r="G12" i="8" l="1"/>
  <c r="H12" i="8" s="1"/>
  <c r="I10" i="8"/>
  <c r="G7" i="8"/>
  <c r="H7" i="8" s="1"/>
  <c r="G9" i="8"/>
  <c r="I31" i="8" l="1"/>
  <c r="H29" i="8" l="1"/>
  <c r="G29" i="8"/>
  <c r="E28" i="8"/>
  <c r="F28" i="8" s="1"/>
  <c r="E27" i="8"/>
  <c r="F27" i="8" s="1"/>
  <c r="H22" i="8"/>
  <c r="G22" i="8"/>
  <c r="E24" i="8"/>
  <c r="F24" i="8" s="1"/>
  <c r="E23" i="8"/>
  <c r="F23" i="8" s="1"/>
  <c r="G20" i="8"/>
  <c r="H17" i="8"/>
  <c r="G17" i="8"/>
  <c r="E19" i="8"/>
  <c r="F19" i="8" s="1"/>
  <c r="E18" i="8"/>
  <c r="F18" i="8" s="1"/>
  <c r="F13" i="8"/>
  <c r="E14" i="8"/>
  <c r="F14" i="8" s="1"/>
  <c r="E13" i="8"/>
  <c r="C11" i="8"/>
  <c r="F11" i="8"/>
  <c r="E11" i="8"/>
  <c r="F8" i="8"/>
  <c r="E8" i="8"/>
  <c r="C7" i="8" l="1"/>
  <c r="C9" i="8"/>
  <c r="C10" i="8"/>
  <c r="C13" i="8"/>
  <c r="C14" i="8"/>
  <c r="C12" i="8"/>
  <c r="C15" i="8"/>
  <c r="C16" i="8"/>
  <c r="C18" i="8"/>
  <c r="C19" i="8"/>
  <c r="C17" i="8"/>
  <c r="C20" i="8"/>
  <c r="C21" i="8"/>
  <c r="C23" i="8"/>
  <c r="C24" i="8"/>
  <c r="C22" i="8"/>
  <c r="C25" i="8"/>
  <c r="C26" i="8"/>
  <c r="C27" i="8"/>
  <c r="C28" i="8"/>
  <c r="C29" i="8"/>
  <c r="C30" i="8"/>
  <c r="C31" i="8"/>
  <c r="I26" i="8"/>
  <c r="I21" i="8"/>
  <c r="I16" i="8"/>
  <c r="K7" i="8"/>
  <c r="K12" i="8"/>
  <c r="K18" i="8"/>
  <c r="K17" i="8"/>
  <c r="K20" i="8"/>
  <c r="K28" i="8"/>
  <c r="K31" i="8"/>
  <c r="K30" i="8"/>
  <c r="K29" i="8"/>
  <c r="K25" i="8"/>
  <c r="K26" i="8"/>
  <c r="K22" i="8"/>
  <c r="K21" i="8"/>
  <c r="K15" i="8"/>
  <c r="K16" i="8"/>
  <c r="K9" i="8"/>
  <c r="K10" i="8"/>
  <c r="K27" i="8"/>
  <c r="K24" i="8"/>
  <c r="K23" i="8"/>
  <c r="K19" i="8"/>
  <c r="K14" i="8"/>
  <c r="K13" i="8"/>
  <c r="K11" i="8"/>
  <c r="K8" i="8"/>
  <c r="C8" i="8" l="1"/>
  <c r="K6" i="22" l="1"/>
  <c r="P6" i="10" l="1"/>
  <c r="H5" i="21"/>
  <c r="O5" i="11"/>
  <c r="I6" i="5"/>
  <c r="J6" i="1"/>
  <c r="H6" i="3"/>
  <c r="I5" i="20"/>
  <c r="K7" i="19"/>
  <c r="I6" i="14"/>
  <c r="H6" i="6"/>
  <c r="G6" i="4"/>
  <c r="H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<sst xmlns="http://schemas.openxmlformats.org/spreadsheetml/2006/main" count="994" uniqueCount="409">
  <si>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</si>
  <si>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</si>
  <si>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</si>
  <si>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</si>
  <si>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</si>
  <si>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</si>
  <si>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</si>
  <si>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</si>
  <si>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</si>
  <si>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</si>
  <si>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</si>
  <si>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</si>
  <si>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</si>
  <si>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</si>
  <si>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</si>
  <si>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</si>
  <si>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</si>
  <si>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</si>
  <si>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</si>
  <si>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</si>
  <si>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</si>
  <si>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</si>
  <si>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</si>
  <si>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</si>
  <si>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</si>
  <si>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</si>
  <si>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</si>
  <si>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</si>
  <si>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</si>
  <si>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</si>
  <si>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</si>
  <si>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</si>
  <si>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</si>
  <si>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</si>
  <si>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</si>
  <si>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</si>
  <si>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</si>
  <si>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</si>
  <si>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</si>
  <si>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</si>
  <si>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</si>
  <si>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</si>
  <si>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</si>
  <si>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</si>
  <si>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</si>
  <si>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</si>
  <si>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</si>
  <si>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</si>
  <si>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</si>
  <si>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</si>
  <si>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</si>
  <si>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</si>
  <si>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</si>
  <si>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</si>
  <si>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</si>
  <si>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</si>
  <si>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</si>
  <si>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</si>
  <si>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</si>
  <si>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</si>
  <si>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</si>
  <si>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</si>
  <si>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</si>
  <si>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</si>
  <si>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</si>
  <si>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</si>
  <si>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</si>
  <si>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</si>
  <si>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</si>
  <si>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</si>
  <si>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</si>
  <si>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</si>
  <si>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</si>
  <si>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</si>
  <si>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</si>
  <si>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</si>
  <si>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</si>
  <si>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</si>
  <si>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</si>
  <si>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</si>
  <si>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</si>
  <si>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</si>
  <si>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</si>
  <si>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</si>
  <si>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</si>
  <si>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</si>
  <si>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</si>
  <si>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</si>
  <si>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</si>
  <si>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</si>
  <si>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</si>
  <si>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</si>
  <si>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</si>
  <si>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</si>
  <si>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</si>
  <si>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</si>
  <si>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</si>
  <si>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</si>
  <si>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</si>
  <si>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</si>
  <si>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</si>
  <si>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</si>
  <si>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</si>
  <si>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</si>
  <si>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</si>
  <si>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</si>
  <si>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</si>
  <si>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</si>
  <si>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</si>
  <si>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</si>
  <si>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</si>
  <si>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</si>
  <si>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</si>
  <si>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</si>
  <si>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</si>
  <si>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</si>
  <si>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</si>
  <si>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</si>
  <si>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</si>
  <si>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</si>
  <si>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</si>
  <si>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</si>
  <si>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</si>
  <si>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</si>
  <si>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</si>
  <si>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</si>
  <si>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</si>
  <si>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</si>
  <si>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</si>
  <si>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</si>
  <si>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</si>
  <si>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</si>
  <si>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</si>
  <si>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</si>
  <si>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</si>
  <si>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</si>
  <si>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</si>
  <si>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</si>
  <si>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</si>
  <si>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</si>
  <si>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</si>
  <si>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</si>
  <si>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</si>
  <si>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</si>
  <si>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</si>
  <si>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</si>
  <si>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</si>
  <si>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</si>
  <si>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</si>
  <si>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</si>
  <si>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10.00 TUE</t>
  </si>
  <si>
    <t>10.00 MON</t>
  </si>
  <si>
    <t>10.00 FRI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</si>
  <si>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</si>
  <si>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</si>
  <si>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</si>
  <si>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</si>
  <si>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</si>
  <si>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</si>
  <si>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</si>
  <si>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</si>
  <si>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</si>
  <si>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</si>
  <si>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>10.00 WED</t>
  </si>
  <si>
    <t xml:space="preserve">CALLAO BRIDGE  </t>
  </si>
  <si>
    <t>WED</t>
  </si>
  <si>
    <t>WAN HAI 287</t>
  </si>
  <si>
    <t>E</t>
  </si>
  <si>
    <t>NEWPORT CYPRESS 99</t>
  </si>
  <si>
    <t>10:00 FRI</t>
  </si>
  <si>
    <t>DONGJIN CONFIDENT</t>
  </si>
  <si>
    <t>CAPE FAWLEY</t>
  </si>
  <si>
    <t>SAWASDEE SIRIUS</t>
  </si>
  <si>
    <t>INTERASIA ADVANCE</t>
  </si>
  <si>
    <t>BUXMELODY</t>
  </si>
  <si>
    <t>INCHEON VOYAGER</t>
  </si>
  <si>
    <t>11:00 FRI</t>
  </si>
  <si>
    <t>15:00 MON</t>
  </si>
  <si>
    <t>ETA 
BNE</t>
  </si>
  <si>
    <t>ETA 
ADE</t>
  </si>
  <si>
    <t>ETA 
FRE</t>
  </si>
  <si>
    <t>XUTRA BHUM</t>
  </si>
  <si>
    <t>ETA SIN</t>
  </si>
  <si>
    <t>M/V</t>
  </si>
  <si>
    <t>ETD SIN</t>
  </si>
  <si>
    <t>ETA (MIP PORT)</t>
  </si>
  <si>
    <t>AN HAI</t>
  </si>
  <si>
    <t>ICD TRANSIMEX
WAREHOUSE NO.40</t>
  </si>
  <si>
    <t>16.00 FRI</t>
  </si>
  <si>
    <t>SAWASDEE DENEB</t>
  </si>
  <si>
    <t>WAN HAI 283</t>
  </si>
  <si>
    <t>WAN HAI 292</t>
  </si>
  <si>
    <t>WAN HAI 288</t>
  </si>
  <si>
    <t xml:space="preserve">RITA </t>
  </si>
  <si>
    <t xml:space="preserve">ACX PEARL </t>
  </si>
  <si>
    <t xml:space="preserve">ICD TRANSIMEX
 WAREHOUSE 40
( DEST: YOK, TYO, UKB, OSA)
CAT LAI 
WAREHOUSE 1
GATE 11 
( DEST: NGO)
</t>
  </si>
  <si>
    <t xml:space="preserve">WAN HAI 288 </t>
  </si>
  <si>
    <t>HE JIN</t>
  </si>
  <si>
    <t>XIN AN</t>
  </si>
  <si>
    <t>STARSHIP DRACO</t>
  </si>
  <si>
    <t>ETA
OSA
(6-7 days)</t>
  </si>
  <si>
    <t>ETA
UKB
( 7-8days)</t>
  </si>
  <si>
    <t>V.057N</t>
  </si>
  <si>
    <t>HOCHIMINH - MYANMAR SERVICE</t>
  </si>
  <si>
    <t>WAN HAI 293</t>
  </si>
  <si>
    <t>11:00 SAT</t>
  </si>
  <si>
    <t>WAN HAI 278</t>
  </si>
  <si>
    <t>ETA
PKL</t>
  </si>
  <si>
    <t xml:space="preserve">CONNECTING VESSEL </t>
  </si>
  <si>
    <t>ETD PKL</t>
  </si>
  <si>
    <t>002W</t>
  </si>
  <si>
    <t>005W</t>
  </si>
  <si>
    <t>KMTC KEELUNG</t>
  </si>
  <si>
    <t>STARSHIP JUPITER</t>
  </si>
  <si>
    <t>NYK PAULA</t>
  </si>
  <si>
    <t>GIALOVA</t>
  </si>
  <si>
    <t>ATHEN BRIDGE</t>
  </si>
  <si>
    <t>STARSHIP URSA</t>
  </si>
  <si>
    <t>SAWASDEE THAILAND</t>
  </si>
  <si>
    <t>SAN LORENZO</t>
  </si>
  <si>
    <t>N044</t>
  </si>
  <si>
    <t>WAN HAI 375</t>
  </si>
  <si>
    <t>16:00 MON</t>
  </si>
  <si>
    <t>YM CELEBRITY</t>
  </si>
  <si>
    <t xml:space="preserve">MARINA ONE </t>
  </si>
  <si>
    <t xml:space="preserve">ST SUCCESS </t>
  </si>
  <si>
    <t xml:space="preserve"> AN HAI</t>
  </si>
  <si>
    <t xml:space="preserve">SINAR SUNDA </t>
  </si>
  <si>
    <t>OMIT</t>
  </si>
  <si>
    <t>ETA
TYO
(7-8days)</t>
  </si>
  <si>
    <t>ETA
YOK
(12-13 days)</t>
  </si>
  <si>
    <t>V.260N</t>
  </si>
  <si>
    <t>V.161N</t>
  </si>
  <si>
    <t>V.298N</t>
  </si>
  <si>
    <t>V.007N</t>
  </si>
  <si>
    <t>WAN HAI 296</t>
  </si>
  <si>
    <t>INTERASIA VISION</t>
  </si>
  <si>
    <t>VIETSUN FORTUNE</t>
  </si>
  <si>
    <t>V.261N</t>
  </si>
  <si>
    <t>ARICA BRIDGE</t>
  </si>
  <si>
    <t>V.N043</t>
  </si>
  <si>
    <t>N003</t>
  </si>
  <si>
    <t>N298</t>
  </si>
  <si>
    <t>ZHONG GU HUANG HAI</t>
  </si>
  <si>
    <t>16:00 TUE</t>
  </si>
  <si>
    <t>951N</t>
  </si>
  <si>
    <t>KOTA AZAM 2429S</t>
  </si>
  <si>
    <t>SKY RAINBOW</t>
  </si>
  <si>
    <t xml:space="preserve">STARSHIP TAURUS </t>
  </si>
  <si>
    <t>PANCON BRIDGE</t>
  </si>
  <si>
    <t>POS LAEMCHABANG</t>
  </si>
  <si>
    <t>KMTC DALIAN</t>
  </si>
  <si>
    <t>V.024S</t>
  </si>
  <si>
    <t xml:space="preserve">WANA BHUM </t>
  </si>
  <si>
    <t>267</t>
  </si>
  <si>
    <t>KOTA LARIS 083S</t>
  </si>
  <si>
    <t xml:space="preserve"> SINAR SUNDA</t>
  </si>
  <si>
    <t>2408S</t>
  </si>
  <si>
    <t>WAN HAI A08</t>
  </si>
  <si>
    <t>N064</t>
  </si>
  <si>
    <t>N079</t>
  </si>
  <si>
    <t>N032</t>
  </si>
  <si>
    <t>N071</t>
  </si>
  <si>
    <t>N033</t>
  </si>
  <si>
    <t>VIETSUN CONFIDENT</t>
  </si>
  <si>
    <t>241W</t>
  </si>
  <si>
    <t>242W</t>
  </si>
  <si>
    <t>243W</t>
  </si>
  <si>
    <t>244W</t>
  </si>
  <si>
    <t>245W</t>
  </si>
  <si>
    <t>N004</t>
  </si>
  <si>
    <t>N299</t>
  </si>
  <si>
    <t>2438N</t>
  </si>
  <si>
    <t>39N</t>
  </si>
  <si>
    <t>2440N</t>
  </si>
  <si>
    <t>2441N</t>
  </si>
  <si>
    <t xml:space="preserve"> 076N</t>
  </si>
  <si>
    <t>952N</t>
  </si>
  <si>
    <t>077N</t>
  </si>
  <si>
    <t>10:00 MON</t>
  </si>
  <si>
    <t>DAMIETTA EXPRESS</t>
  </si>
  <si>
    <t>HMM LE HAVRE</t>
  </si>
  <si>
    <t>ONE INTEGRITY</t>
  </si>
  <si>
    <t>MANILA EXPRESS</t>
  </si>
  <si>
    <t>014W</t>
  </si>
  <si>
    <t>KMTC XIAMEN</t>
  </si>
  <si>
    <t>WAN HAI 291</t>
  </si>
  <si>
    <t>KMTC SURABAYA</t>
  </si>
  <si>
    <t xml:space="preserve">XUTRA BHUM </t>
  </si>
  <si>
    <t>2408N</t>
  </si>
  <si>
    <t>N037</t>
  </si>
  <si>
    <t>215N</t>
  </si>
  <si>
    <t>2413N</t>
  </si>
  <si>
    <t>2409N</t>
  </si>
  <si>
    <t>SINAR BAJO 037N</t>
  </si>
  <si>
    <t>V.174S</t>
  </si>
  <si>
    <t>CAPE FELTON 917N</t>
  </si>
  <si>
    <t>V.025S</t>
  </si>
  <si>
    <t>CAPE FELTON 918N</t>
  </si>
  <si>
    <t>V.175S</t>
  </si>
  <si>
    <t>V.026S</t>
  </si>
  <si>
    <t xml:space="preserve">CAPE FELTON 919N
</t>
  </si>
  <si>
    <t>V.176S</t>
  </si>
  <si>
    <t xml:space="preserve">BANGKOK 191N
</t>
  </si>
  <si>
    <t>KOTA AZAM 2430S</t>
  </si>
  <si>
    <t>OTANA BHUM 212S</t>
  </si>
  <si>
    <t>KOTA AZAM 2431S</t>
  </si>
  <si>
    <t>OTANA BHUM 213S</t>
  </si>
  <si>
    <t>CMA CGM PUCCINI 0FDCVW1MA</t>
  </si>
  <si>
    <t>INTERASIA CATALYST W046</t>
  </si>
  <si>
    <t>MOL EARNEST 098W</t>
  </si>
  <si>
    <t>X-PRESS AQUARIUS 027W</t>
  </si>
  <si>
    <t>RACHA BHUM 186W</t>
  </si>
  <si>
    <t>174S</t>
  </si>
  <si>
    <t>025S</t>
  </si>
  <si>
    <t>175S</t>
  </si>
  <si>
    <t>026S</t>
  </si>
  <si>
    <t>176S</t>
  </si>
  <si>
    <t xml:space="preserve">INCHEON VOYAGER  </t>
  </si>
  <si>
    <t>2409S</t>
  </si>
  <si>
    <t>17.00 FRI</t>
  </si>
  <si>
    <t xml:space="preserve">SAWASDEE DENEB </t>
  </si>
  <si>
    <t>NCHEON VOYAGER</t>
  </si>
  <si>
    <t>0123</t>
  </si>
  <si>
    <t>10.00 THU</t>
  </si>
  <si>
    <t xml:space="preserve">KMTC INCHEON </t>
  </si>
  <si>
    <t xml:space="preserve">PEGASUS PROTO </t>
  </si>
  <si>
    <t>POS SINGAPORE</t>
  </si>
  <si>
    <t>SAWASDEE SPICA</t>
  </si>
  <si>
    <t>KMTC JAKARTA</t>
  </si>
  <si>
    <t xml:space="preserve">SITC HUIMING </t>
  </si>
  <si>
    <t>SITC QIUMING</t>
  </si>
  <si>
    <t>2414S</t>
  </si>
  <si>
    <t xml:space="preserve">SPARKLE </t>
  </si>
  <si>
    <t>1178N</t>
  </si>
  <si>
    <t>106N</t>
  </si>
  <si>
    <t>026N</t>
  </si>
  <si>
    <t>023N</t>
  </si>
  <si>
    <t xml:space="preserve">CAT LAI EXPRESS </t>
  </si>
  <si>
    <t>GREEN WAVE</t>
  </si>
  <si>
    <t>075</t>
  </si>
  <si>
    <t>017</t>
  </si>
  <si>
    <t>N074</t>
  </si>
  <si>
    <t>N041</t>
  </si>
  <si>
    <t>N065</t>
  </si>
  <si>
    <t>N080</t>
  </si>
  <si>
    <t>WAN HAI 312</t>
  </si>
  <si>
    <t>N245</t>
  </si>
  <si>
    <t>N045</t>
  </si>
  <si>
    <t>KMTC PUSAN / 2412S</t>
  </si>
  <si>
    <t>SAWASDEE XIAMEN / 2411S</t>
  </si>
  <si>
    <t>SAWASDEE CAPELLA / 2414S</t>
  </si>
  <si>
    <t>KMTC PUSAN 2413S</t>
  </si>
  <si>
    <t>SAWASDEE XIAMEN / 2412S</t>
  </si>
  <si>
    <t xml:space="preserve">  KMTC PUSAN / 2412S</t>
  </si>
  <si>
    <t>STARSHIP URSA / 2413S</t>
  </si>
  <si>
    <t>STARSHIP TAURUS / 2412S</t>
  </si>
  <si>
    <t>KMTC BANGKOK 2413S</t>
  </si>
  <si>
    <t xml:space="preserve"> STARSHIP URSA / 2414S</t>
  </si>
  <si>
    <t>V.262N</t>
  </si>
  <si>
    <t>V.021N</t>
  </si>
  <si>
    <t>10"00</t>
  </si>
  <si>
    <t>WAN HAI 372</t>
  </si>
  <si>
    <t>V.N006</t>
  </si>
  <si>
    <t>V.008N</t>
  </si>
  <si>
    <t xml:space="preserve">INTERASIA ELEVATE </t>
  </si>
  <si>
    <t>V.248N</t>
  </si>
  <si>
    <t>WAN HAI 370</t>
  </si>
  <si>
    <t>V.N008</t>
  </si>
  <si>
    <t>V.300N</t>
  </si>
  <si>
    <t>BACH</t>
  </si>
  <si>
    <t>V.001N</t>
  </si>
  <si>
    <t>V.062N</t>
  </si>
  <si>
    <t>NAGOYA TOWER</t>
  </si>
  <si>
    <t>V.263N</t>
  </si>
  <si>
    <t>V.163N</t>
  </si>
  <si>
    <t>V.301N</t>
  </si>
  <si>
    <t>SITC KANTO</t>
  </si>
  <si>
    <t>V.2421N</t>
  </si>
  <si>
    <t>SITC GUANGDONG</t>
  </si>
  <si>
    <t>V.2425N</t>
  </si>
  <si>
    <t xml:space="preserve">	SITC JIANGSU</t>
  </si>
  <si>
    <t>TO BE ADVISE</t>
  </si>
  <si>
    <t>VIETSUN HARMONY</t>
  </si>
  <si>
    <t>1432</t>
  </si>
  <si>
    <t>1433</t>
  </si>
  <si>
    <t>0935</t>
  </si>
  <si>
    <t>0936</t>
  </si>
  <si>
    <t>GSL SOFIA</t>
  </si>
  <si>
    <t xml:space="preserve">GERDA MAERSK </t>
  </si>
  <si>
    <t xml:space="preserve">ZIM TOPAZ </t>
  </si>
  <si>
    <t>MAERSK ATHABASCA</t>
  </si>
  <si>
    <t xml:space="preserve">GSL GRANIA </t>
  </si>
  <si>
    <t xml:space="preserve"> E010</t>
  </si>
  <si>
    <t>438W</t>
  </si>
  <si>
    <t>440W</t>
  </si>
  <si>
    <t>441W</t>
  </si>
  <si>
    <t>2E</t>
  </si>
  <si>
    <t xml:space="preserve"> 77W</t>
  </si>
  <si>
    <t xml:space="preserve">SAN LORENZO </t>
  </si>
  <si>
    <t xml:space="preserve">CAPE FAWLEY </t>
  </si>
  <si>
    <t>133</t>
  </si>
  <si>
    <t>268</t>
  </si>
  <si>
    <t>134</t>
  </si>
  <si>
    <t>269</t>
  </si>
  <si>
    <t>OOCL TEXAS 214S</t>
  </si>
  <si>
    <t>OOCL BRISBANE 234S</t>
  </si>
  <si>
    <t>OOCL YOKOHAMA 196S</t>
  </si>
  <si>
    <t>KOTA LARIS 084S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</si>
</sst>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0#"/>
    <numFmt numFmtId="169" formatCode="0_)"/>
    <numFmt numFmtId="170" formatCode="&quot;\&quot;#,##0;[Red]&quot;\&quot;\-#,##0"/>
    <numFmt numFmtId="171" formatCode="&quot;\&quot;#,##0.00;[Red]&quot;\&quot;\-#,##0.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Dien Hong V.0&quot;##&quot;-98&quot;"/>
    <numFmt numFmtId="176" formatCode="_-* #,##0.00_-;\-* #,##0.00_-;_-* &quot;-&quot;??_-;_-@_-"/>
    <numFmt numFmtId="177" formatCode="&quot;$&quot;#,##0\ ;&quot;($&quot;#,##0\)"/>
    <numFmt numFmtId="178" formatCode="&quot;CAPE &quot;"/>
    <numFmt numFmtId="179" formatCode="\$#,##0\ ;&quot;($&quot;#,##0\)"/>
    <numFmt numFmtId="180" formatCode="[$-409]h:mm\ AM/PM;@"/>
    <numFmt numFmtId="181" formatCode="_(* #,##0.00_);_(* \(#,##0.00\);_(* \-??_);_(@_)"/>
    <numFmt numFmtId="182" formatCode="[$€-C07]\ #,##0"/>
    <numFmt numFmtId="183" formatCode="_-* #,##0_-;\-* #,##0_-;_-* &quot;-&quot;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mm/dd/yy"/>
    <numFmt numFmtId="187" formatCode="#,##0;\-#,##0;&quot;-&quot;"/>
    <numFmt numFmtId="188" formatCode="#,##0;[Red]&quot;-&quot;#,##0"/>
    <numFmt numFmtId="189" formatCode="#,##0.00;[Red]&quot;-&quot;#,##0.00"/>
    <numFmt numFmtId="190" formatCode="_-&quot;NT$&quot;* #,##0.00_-;\-&quot;NT$&quot;* #,##0.00_-;_-&quot;NT$&quot;* &quot;-&quot;??_-;_-@_-"/>
    <numFmt numFmtId="191" formatCode="_-&quot;NT$&quot;* #,##0_-;\-&quot;NT$&quot;* #,##0_-;_-&quot;NT$&quot;* &quot;-&quot;_-;_-@_-"/>
    <numFmt numFmtId="192" formatCode="&quot;$&quot;#,##0\ ;\(&quot;$&quot;#,##0\)"/>
    <numFmt numFmtId="193" formatCode="&quot;CAPE&quot;\ ####"/>
    <numFmt numFmtId="194" formatCode="0.0"/>
    <numFmt numFmtId="195" formatCode="0.000"/>
    <numFmt numFmtId="196" formatCode="_ * #,##0_)&quot;$&quot;_ ;_ * \(#,##0\)&quot;$&quot;_ ;_ * &quot;-&quot;_)&quot;$&quot;_ ;_ @_ "/>
    <numFmt numFmtId="197" formatCode="_ * #,##0_)_$_ ;_ * \(#,##0\)_$_ ;_ * &quot;-&quot;_)_$_ ;_ @_ "/>
    <numFmt numFmtId="198" formatCode="_ * #,##0.00_)&quot;$&quot;_ ;_ * \(#,##0.00\)&quot;$&quot;_ ;_ * &quot;-&quot;??_)&quot;$&quot;_ ;_ @_ "/>
    <numFmt numFmtId="199" formatCode="_ * #,##0.00_)_$_ ;_ * \(#,##0.00\)_$_ ;_ * &quot;-&quot;??_)_$_ ;_ @_ "/>
    <numFmt numFmtId="200" formatCode="_ * #,##0_ ;_ * \-#,##0_ ;_ * &quot;-&quot;_ ;_ @_ "/>
    <numFmt numFmtId="201" formatCode="_ * #,##0.00_ ;_ * \-#,##0.00_ ;_ * &quot;-&quot;??_ ;_ @_ "/>
    <numFmt numFmtId="202" formatCode="_ * #,##0.00_)\ &quot;F&quot;_ ;_ * \(#,##0.00\)\ &quot;F&quot;_ ;_ * &quot;-&quot;??_)\ &quot;F&quot;_ ;_ @_ "/>
    <numFmt numFmtId="203" formatCode="_ * #,##0.00_)\ _$_ ;_ * \(#,##0.00\)\ _$_ ;_ * &quot;-&quot;??_)\ _$_ ;_ @_ "/>
    <numFmt numFmtId="204" formatCode="h:mm;@"/>
  </numFmts>
  <fonts count="214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0"/>
      <color rgb="FFFF0000"/>
      <name val="Cambria"/>
      <family val="1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59">
    <xf numFmtId="0" fontId="0" fillId="0" borderId="0"/>
    <xf numFmtId="184" fontId="7" fillId="0" borderId="0" applyFont="0" applyFill="0" applyBorder="0" applyAlignment="0" applyProtection="0"/>
    <xf numFmtId="198" fontId="173" fillId="0" borderId="0" applyFont="0" applyFill="0" applyBorder="0" applyAlignment="0" applyProtection="0"/>
    <xf numFmtId="201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6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3" fillId="0" borderId="0"/>
    <xf numFmtId="183" fontId="7" fillId="0" borderId="0" applyFont="0" applyFill="0" applyBorder="0" applyAlignment="0" applyProtection="0"/>
    <xf numFmtId="197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7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1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2" fontId="3" fillId="0" borderId="0" applyFont="0" applyFill="0" applyBorder="0" applyAlignment="0" applyProtection="0"/>
    <xf numFmtId="177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2" fontId="3" fillId="0" borderId="0" applyFont="0" applyFill="0" applyBorder="0" applyAlignment="0" applyProtection="0"/>
    <xf numFmtId="192" fontId="89" fillId="0" borderId="0" applyFont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Protection="0">
      <alignment vertical="center"/>
    </xf>
    <xf numFmtId="177" fontId="3" fillId="0" borderId="0" applyFill="0" applyBorder="0" applyProtection="0">
      <alignment vertical="center"/>
    </xf>
    <xf numFmtId="179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7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78" fillId="0" borderId="14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5" fontId="53" fillId="0" borderId="0"/>
    <xf numFmtId="0" fontId="77" fillId="0" borderId="0"/>
    <xf numFmtId="0" fontId="3" fillId="0" borderId="0"/>
    <xf numFmtId="175" fontId="3" fillId="0" borderId="0"/>
    <xf numFmtId="175" fontId="3" fillId="0" borderId="0"/>
    <xf numFmtId="175" fontId="74" fillId="0" borderId="0"/>
    <xf numFmtId="175" fontId="3" fillId="0" borderId="0"/>
    <xf numFmtId="175" fontId="76" fillId="0" borderId="0"/>
    <xf numFmtId="175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2" fontId="110" fillId="0" borderId="0"/>
    <xf numFmtId="182" fontId="110" fillId="0" borderId="0"/>
    <xf numFmtId="182" fontId="104" fillId="0" borderId="0"/>
    <xf numFmtId="182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6" fontId="77" fillId="0" borderId="0" applyNumberFormat="0" applyFill="0" applyBorder="0" applyAlignment="0" applyProtection="0">
      <alignment horizontal="left"/>
    </xf>
    <xf numFmtId="197" fontId="14" fillId="0" borderId="0" applyFont="0" applyFill="0" applyBorder="0" applyAlignment="0" applyProtection="0"/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169" fontId="51" fillId="0" borderId="18">
      <alignment horizontal="justify" vertical="top" wrapText="1"/>
    </xf>
    <xf numFmtId="169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7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83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8" fontId="147" fillId="0" borderId="0" applyFont="0" applyFill="0" applyBorder="0" applyAlignment="0" applyProtection="0"/>
    <xf numFmtId="189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6" fontId="101" fillId="0" borderId="0" applyFont="0" applyFill="0" applyBorder="0" applyAlignment="0" applyProtection="0">
      <alignment vertical="center"/>
    </xf>
    <xf numFmtId="183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191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1" fontId="147" fillId="0" borderId="0" applyFont="0" applyFill="0" applyBorder="0" applyAlignment="0" applyProtection="0"/>
    <xf numFmtId="170" fontId="147" fillId="0" borderId="0" applyFont="0" applyFill="0" applyBorder="0" applyAlignment="0" applyProtection="0"/>
  </cellStyleXfs>
  <cellXfs count="6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67" fontId="185" fillId="0" borderId="11" xfId="764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3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0" fontId="185" fillId="0" borderId="29" xfId="0" applyFont="1" applyFill="1" applyBorder="1" applyAlignment="1">
      <alignment horizontal="center" vertical="center"/>
    </xf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80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7" fontId="185" fillId="0" borderId="29" xfId="764" applyNumberFormat="1" applyFont="1" applyFill="1" applyBorder="1" applyAlignment="1">
      <alignment horizontal="center" vertical="center"/>
    </xf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65" borderId="11" xfId="0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8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167" fontId="96" fillId="0" borderId="29" xfId="764" applyNumberFormat="1" applyFont="1" applyFill="1" applyBorder="1" applyAlignment="1">
      <alignment horizontal="center" vertical="center"/>
    </xf>
    <xf numFmtId="167" fontId="185" fillId="0" borderId="11" xfId="764" quotePrefix="1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5" fillId="0" borderId="11" xfId="0" quotePrefix="1" applyNumberFormat="1" applyFont="1" applyFill="1" applyBorder="1" applyAlignment="1">
      <alignment horizontal="center" vertical="center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8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7" fontId="95" fillId="0" borderId="11" xfId="764" applyNumberFormat="1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7" fontId="95" fillId="0" borderId="29" xfId="764" applyNumberFormat="1" applyFont="1" applyFill="1" applyBorder="1" applyAlignment="1">
      <alignment horizontal="center" vertical="center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3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0" fontId="185" fillId="0" borderId="29" xfId="0" applyFont="1" applyFill="1" applyBorder="1" applyAlignment="1">
      <alignment horizontal="left" vertical="center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167" fontId="96" fillId="0" borderId="29" xfId="764" applyNumberFormat="1" applyFont="1" applyFill="1" applyBorder="1" applyAlignment="1">
      <alignment horizontal="left" vertical="center"/>
    </xf>
    <xf numFmtId="167" fontId="95" fillId="0" borderId="11" xfId="764" quotePrefix="1" applyNumberFormat="1" applyFont="1" applyFill="1" applyBorder="1" applyAlignment="1">
      <alignment horizontal="center" vertical="center"/>
    </xf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5" fontId="185" fillId="65" borderId="11" xfId="0" applyNumberFormat="1" applyFont="1" applyFill="1" applyBorder="1" applyAlignment="1">
      <alignment horizontal="center" vertic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7" fontId="96" fillId="0" borderId="31" xfId="764" applyNumberFormat="1" applyFont="1" applyFill="1" applyBorder="1" applyAlignment="1">
      <alignment horizontal="center" vertical="center"/>
    </xf>
    <xf numFmtId="167" fontId="96" fillId="0" borderId="28" xfId="764" applyNumberFormat="1" applyFont="1" applyFill="1" applyBorder="1" applyAlignment="1">
      <alignment horizontal="center" vertical="center"/>
    </xf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80" fontId="95" fillId="0" borderId="11" xfId="701" applyNumberFormat="1" applyFont="1" applyFill="1" applyBorder="1" applyAlignment="1">
      <alignment horizontal="center"/>
    </xf>
    <xf numFmtId="180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80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7" fontId="185" fillId="65" borderId="31" xfId="765" applyNumberFormat="1" applyFont="1" applyFill="1" applyBorder="1" applyAlignment="1">
      <alignment horizontal="center" vertical="center"/>
    </xf>
    <xf numFmtId="16" fontId="185" fillId="65" borderId="28" xfId="765" applyNumberFormat="1" applyFont="1" applyFill="1" applyBorder="1" applyAlignment="1">
      <alignment horizontal="center" vertical="center"/>
    </xf>
    <xf numFmtId="18" fontId="96" fillId="65" borderId="28" xfId="765" applyNumberFormat="1" applyFont="1" applyFill="1" applyBorder="1" applyAlignment="1">
      <alignment horizontal="center" vertical="center"/>
    </xf>
    <xf numFmtId="0" fontId="95" fillId="80" borderId="32" xfId="778" applyFont="1" applyFill="1" applyBorder="1" applyAlignment="1" applyProtection="1">
      <alignment vertical="center"/>
      <protection hidden="1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0" fontId="95" fillId="69" borderId="31" xfId="778" applyFont="1" applyFill="1" applyBorder="1" applyAlignment="1" applyProtection="1">
      <alignment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0" fontId="95" fillId="0" borderId="31" xfId="778" applyFont="1" applyFill="1" applyBorder="1" applyAlignment="1" applyProtection="1">
      <alignment horizontal="center" vertical="center"/>
      <protection hidden="1"/>
    </xf>
    <xf numFmtId="0" fontId="95" fillId="0" borderId="28" xfId="778" applyFont="1" applyFill="1" applyBorder="1" applyAlignment="1" applyProtection="1">
      <alignment horizontal="center" vertical="center"/>
      <protection hidden="1"/>
    </xf>
    <xf numFmtId="167" fontId="95" fillId="80" borderId="29" xfId="0" applyNumberFormat="1" applyFont="1" applyFill="1" applyBorder="1" applyAlignment="1">
      <alignment horizontal="left" vertical="center"/>
    </xf>
    <xf numFmtId="167" fontId="95" fillId="80" borderId="29" xfId="764" applyNumberFormat="1" applyFont="1" applyFill="1" applyBorder="1" applyAlignment="1">
      <alignment horizontal="left" vertical="center"/>
    </xf>
    <xf numFmtId="167" fontId="95" fillId="80" borderId="11" xfId="764" quotePrefix="1" applyNumberFormat="1" applyFont="1" applyFill="1" applyBorder="1" applyAlignment="1">
      <alignment horizontal="center" vertical="center"/>
    </xf>
    <xf numFmtId="168" fontId="95" fillId="80" borderId="11" xfId="764" quotePrefix="1" applyNumberFormat="1" applyFont="1" applyFill="1" applyBorder="1" applyAlignment="1">
      <alignment horizontal="center" vertical="center"/>
    </xf>
    <xf numFmtId="0" fontId="95" fillId="80" borderId="11" xfId="764" applyFont="1" applyFill="1" applyBorder="1" applyAlignment="1">
      <alignment horizontal="center" vertical="center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167" fontId="95" fillId="0" borderId="28" xfId="764" applyNumberFormat="1" applyFont="1" applyFill="1" applyBorder="1" applyAlignment="1">
      <alignment horizontal="center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167" fontId="95" fillId="80" borderId="11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8" fontId="95" fillId="80" borderId="31" xfId="0" applyNumberFormat="1" applyFont="1" applyFill="1" applyBorder="1" applyAlignment="1">
      <alignment vertical="center"/>
    </xf>
    <xf numFmtId="178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167" fontId="185" fillId="65" borderId="36" xfId="765" applyNumberFormat="1" applyFont="1" applyFill="1" applyBorder="1" applyAlignment="1">
      <alignment horizontal="center" vertical="center"/>
    </xf>
    <xf numFmtId="204" fontId="95" fillId="0" borderId="11" xfId="0" applyNumberFormat="1" applyFont="1" applyFill="1" applyBorder="1" applyAlignment="1">
      <alignment horizontal="center" vertical="center"/>
    </xf>
    <xf numFmtId="204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5" fontId="185" fillId="65" borderId="28" xfId="0" applyNumberFormat="1" applyFont="1" applyFill="1" applyBorder="1" applyAlignment="1">
      <alignment horizontal="center" vertical="center"/>
    </xf>
    <xf numFmtId="16" fontId="95" fillId="65" borderId="28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0" borderId="31" xfId="0" applyNumberFormat="1" applyFont="1" applyFill="1" applyBorder="1" applyAlignment="1">
      <alignment horizontal="left" vertical="center"/>
    </xf>
    <xf numFmtId="16" fontId="95" fillId="0" borderId="28" xfId="0" quotePrefix="1" applyNumberFormat="1" applyFont="1" applyFill="1" applyBorder="1" applyAlignment="1">
      <alignment horizontal="center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4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80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80" fontId="95" fillId="0" borderId="35" xfId="0" applyNumberFormat="1" applyFont="1" applyFill="1" applyBorder="1" applyAlignment="1">
      <alignment horizontal="center" vertical="center"/>
    </xf>
    <xf numFmtId="167" fontId="96" fillId="0" borderId="36" xfId="764" applyNumberFormat="1" applyFont="1" applyFill="1" applyBorder="1" applyAlignment="1">
      <alignment horizontal="center" vertical="center"/>
    </xf>
    <xf numFmtId="167" fontId="96" fillId="0" borderId="35" xfId="764" applyNumberFormat="1" applyFont="1" applyFill="1" applyBorder="1" applyAlignment="1">
      <alignment horizontal="center" vertical="center"/>
    </xf>
    <xf numFmtId="16" fontId="95" fillId="0" borderId="35" xfId="764" applyNumberFormat="1" applyFont="1" applyFill="1" applyBorder="1" applyAlignment="1">
      <alignment horizontal="center" vertical="center"/>
    </xf>
    <xf numFmtId="20" fontId="95" fillId="0" borderId="35" xfId="764" applyNumberFormat="1" applyFont="1" applyFill="1" applyBorder="1" applyAlignment="1">
      <alignment horizontal="center" vertical="center"/>
    </xf>
    <xf numFmtId="167" fontId="96" fillId="0" borderId="36" xfId="764" applyNumberFormat="1" applyFont="1" applyFill="1" applyBorder="1" applyAlignment="1">
      <alignment horizontal="left" vertical="center"/>
    </xf>
    <xf numFmtId="167" fontId="185" fillId="0" borderId="35" xfId="764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31" xfId="507" applyFont="1" applyFill="1" applyBorder="1" applyAlignment="1">
      <alignment horizontal="center" vertical="center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6" fillId="80" borderId="31" xfId="507" applyFont="1" applyFill="1" applyBorder="1" applyAlignment="1">
      <alignment horizontal="center" vertical="center"/>
    </xf>
    <xf numFmtId="0" fontId="95" fillId="0" borderId="35" xfId="764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7" fontId="201" fillId="0" borderId="11" xfId="0" applyNumberFormat="1" applyFont="1" applyFill="1" applyBorder="1" applyAlignment="1">
      <alignment horizontal="center" vertical="center"/>
    </xf>
    <xf numFmtId="20" fontId="201" fillId="0" borderId="11" xfId="0" applyNumberFormat="1" applyFont="1" applyFill="1" applyBorder="1" applyAlignment="1">
      <alignment horizontal="left" vertical="center"/>
    </xf>
    <xf numFmtId="167" fontId="201" fillId="0" borderId="27" xfId="0" applyNumberFormat="1" applyFont="1" applyFill="1" applyBorder="1" applyAlignment="1">
      <alignment horizontal="center" vertical="center"/>
    </xf>
    <xf numFmtId="20" fontId="201" fillId="0" borderId="27" xfId="0" applyNumberFormat="1" applyFont="1" applyFill="1" applyBorder="1" applyAlignment="1">
      <alignment horizontal="left" vertical="center"/>
    </xf>
    <xf numFmtId="16" fontId="96" fillId="81" borderId="40" xfId="0" applyNumberFormat="1" applyFont="1" applyFill="1" applyBorder="1" applyAlignment="1">
      <alignment horizontal="center" vertical="center" wrapText="1"/>
    </xf>
    <xf numFmtId="16" fontId="185" fillId="81" borderId="37" xfId="0" applyNumberFormat="1" applyFont="1" applyFill="1" applyBorder="1" applyAlignment="1">
      <alignment horizontal="center" vertical="center" wrapText="1"/>
    </xf>
    <xf numFmtId="16" fontId="96" fillId="81" borderId="37" xfId="0" applyNumberFormat="1" applyFont="1" applyFill="1" applyBorder="1" applyAlignment="1">
      <alignment horizontal="center" vertical="center" wrapText="1"/>
    </xf>
    <xf numFmtId="16" fontId="96" fillId="76" borderId="39" xfId="961" applyNumberFormat="1" applyFont="1" applyFill="1" applyBorder="1" applyAlignment="1">
      <alignment horizontal="center" vertical="center" wrapText="1"/>
    </xf>
    <xf numFmtId="16" fontId="97" fillId="81" borderId="27" xfId="0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0" fontId="211" fillId="0" borderId="0" xfId="0" applyFont="1" applyFill="1"/>
    <xf numFmtId="0" fontId="207" fillId="0" borderId="0" xfId="0" applyFont="1" applyFill="1"/>
    <xf numFmtId="0" fontId="212" fillId="0" borderId="0" xfId="0" applyFont="1" applyFill="1"/>
    <xf numFmtId="0" fontId="213" fillId="0" borderId="0" xfId="0" applyFont="1" applyFill="1"/>
    <xf numFmtId="167" fontId="201" fillId="0" borderId="36" xfId="0" applyNumberFormat="1" applyFont="1" applyFill="1" applyBorder="1" applyAlignment="1">
      <alignment horizontal="center" vertical="center"/>
    </xf>
    <xf numFmtId="167" fontId="201" fillId="0" borderId="35" xfId="0" applyNumberFormat="1" applyFont="1" applyFill="1" applyBorder="1" applyAlignment="1">
      <alignment horizontal="center" vertical="center"/>
    </xf>
    <xf numFmtId="16" fontId="201" fillId="0" borderId="35" xfId="0" applyNumberFormat="1" applyFont="1" applyFill="1" applyBorder="1" applyAlignment="1">
      <alignment horizontal="center" vertical="center"/>
    </xf>
    <xf numFmtId="20" fontId="201" fillId="0" borderId="35" xfId="0" applyNumberFormat="1" applyFont="1" applyFill="1" applyBorder="1" applyAlignment="1">
      <alignment horizontal="left" vertical="center"/>
    </xf>
    <xf numFmtId="16" fontId="201" fillId="0" borderId="35" xfId="0" applyNumberFormat="1" applyFont="1" applyFill="1" applyBorder="1" applyAlignment="1">
      <alignment horizontal="left" vertical="center"/>
    </xf>
    <xf numFmtId="16" fontId="201" fillId="0" borderId="41" xfId="0" applyNumberFormat="1" applyFont="1" applyFill="1" applyBorder="1" applyAlignment="1">
      <alignment horizontal="center" vertical="center"/>
    </xf>
    <xf numFmtId="167" fontId="209" fillId="0" borderId="59" xfId="0" applyNumberFormat="1" applyFont="1" applyFill="1" applyBorder="1" applyAlignment="1">
      <alignment horizontal="center" vertical="center"/>
    </xf>
    <xf numFmtId="167" fontId="209" fillId="0" borderId="60" xfId="0" applyNumberFormat="1" applyFont="1" applyFill="1" applyBorder="1" applyAlignment="1">
      <alignment horizontal="center" vertical="center"/>
    </xf>
    <xf numFmtId="16" fontId="209" fillId="0" borderId="60" xfId="0" applyNumberFormat="1" applyFont="1" applyFill="1" applyBorder="1" applyAlignment="1">
      <alignment horizontal="center" vertical="center"/>
    </xf>
    <xf numFmtId="20" fontId="209" fillId="0" borderId="60" xfId="0" applyNumberFormat="1" applyFont="1" applyFill="1" applyBorder="1" applyAlignment="1">
      <alignment horizontal="left" vertical="center"/>
    </xf>
    <xf numFmtId="16" fontId="209" fillId="0" borderId="60" xfId="0" applyNumberFormat="1" applyFont="1" applyFill="1" applyBorder="1" applyAlignment="1">
      <alignment horizontal="left" vertical="center"/>
    </xf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9" fillId="0" borderId="11" xfId="0" applyNumberFormat="1" applyFont="1" applyFill="1" applyBorder="1" applyAlignment="1">
      <alignment horizontal="center" vertical="center"/>
    </xf>
    <xf numFmtId="167" fontId="209" fillId="0" borderId="29" xfId="0" applyNumberFormat="1" applyFont="1" applyFill="1" applyBorder="1" applyAlignment="1">
      <alignment horizontal="center" vertical="center"/>
    </xf>
    <xf numFmtId="16" fontId="209" fillId="0" borderId="11" xfId="0" applyNumberFormat="1" applyFont="1" applyFill="1" applyBorder="1" applyAlignment="1">
      <alignment horizontal="center" vertical="center"/>
    </xf>
    <xf numFmtId="20" fontId="209" fillId="0" borderId="11" xfId="0" applyNumberFormat="1" applyFont="1" applyFill="1" applyBorder="1" applyAlignment="1">
      <alignment horizontal="left" vertical="center"/>
    </xf>
    <xf numFmtId="16" fontId="209" fillId="0" borderId="11" xfId="0" applyNumberFormat="1" applyFont="1" applyFill="1" applyBorder="1" applyAlignment="1">
      <alignment horizontal="left" vertical="center"/>
    </xf>
    <xf numFmtId="16" fontId="185" fillId="81" borderId="37" xfId="0" applyNumberFormat="1" applyFont="1" applyFill="1" applyBorder="1" applyAlignment="1">
      <alignment vertical="center"/>
    </xf>
    <xf numFmtId="167" fontId="201" fillId="0" borderId="62" xfId="0" applyNumberFormat="1" applyFont="1" applyFill="1" applyBorder="1" applyAlignment="1">
      <alignment horizontal="center" vertical="center"/>
    </xf>
    <xf numFmtId="167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20" fontId="201" fillId="0" borderId="18" xfId="0" applyNumberFormat="1" applyFont="1" applyFill="1" applyBorder="1" applyAlignment="1">
      <alignment horizontal="left" vertical="center"/>
    </xf>
    <xf numFmtId="16" fontId="201" fillId="0" borderId="18" xfId="0" applyNumberFormat="1" applyFont="1" applyFill="1" applyBorder="1" applyAlignment="1">
      <alignment horizontal="left" vertical="center"/>
    </xf>
    <xf numFmtId="16" fontId="201" fillId="0" borderId="55" xfId="0" applyNumberFormat="1" applyFont="1" applyFill="1" applyBorder="1" applyAlignment="1">
      <alignment horizontal="center" vertical="center"/>
    </xf>
    <xf numFmtId="167" fontId="209" fillId="0" borderId="31" xfId="0" applyNumberFormat="1" applyFont="1" applyFill="1" applyBorder="1" applyAlignment="1">
      <alignment horizontal="center" vertical="center"/>
    </xf>
    <xf numFmtId="167" fontId="209" fillId="0" borderId="28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20" fontId="209" fillId="0" borderId="28" xfId="0" applyNumberFormat="1" applyFont="1" applyFill="1" applyBorder="1" applyAlignment="1">
      <alignment horizontal="left" vertical="center"/>
    </xf>
    <xf numFmtId="16" fontId="209" fillId="0" borderId="28" xfId="0" applyNumberFormat="1" applyFont="1" applyFill="1" applyBorder="1" applyAlignment="1">
      <alignment horizontal="left" vertical="center"/>
    </xf>
    <xf numFmtId="16" fontId="201" fillId="0" borderId="34" xfId="0" applyNumberFormat="1" applyFont="1" applyFill="1" applyBorder="1" applyAlignment="1">
      <alignment horizontal="center" vertical="center"/>
    </xf>
    <xf numFmtId="16" fontId="201" fillId="0" borderId="61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7" fontId="201" fillId="0" borderId="28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20" fontId="201" fillId="0" borderId="28" xfId="0" applyNumberFormat="1" applyFont="1" applyFill="1" applyBorder="1" applyAlignment="1">
      <alignment horizontal="left" vertical="center"/>
    </xf>
    <xf numFmtId="16" fontId="201" fillId="0" borderId="28" xfId="0" applyNumberFormat="1" applyFont="1" applyFill="1" applyBorder="1" applyAlignment="1">
      <alignment horizontal="left" vertical="center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37" xfId="0" applyFont="1" applyFill="1" applyBorder="1" applyAlignment="1">
      <alignment horizontal="center" vertical="center" wrapText="1"/>
    </xf>
    <xf numFmtId="0" fontId="185" fillId="81" borderId="46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16" fontId="96" fillId="0" borderId="53" xfId="0" applyNumberFormat="1" applyFont="1" applyFill="1" applyBorder="1" applyAlignment="1">
      <alignment horizontal="center" vertical="center" wrapText="1"/>
    </xf>
    <xf numFmtId="16" fontId="96" fillId="0" borderId="51" xfId="0" applyNumberFormat="1" applyFont="1" applyFill="1" applyBorder="1" applyAlignment="1">
      <alignment horizontal="center" vertical="center" wrapText="1"/>
    </xf>
    <xf numFmtId="16" fontId="210" fillId="0" borderId="52" xfId="0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167" fontId="95" fillId="80" borderId="27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80" borderId="44" xfId="0" applyNumberFormat="1" applyFont="1" applyFill="1" applyBorder="1" applyAlignment="1">
      <alignment horizontal="center" vertical="center"/>
    </xf>
    <xf numFmtId="167" fontId="95" fillId="80" borderId="54" xfId="0" applyNumberFormat="1" applyFont="1" applyFill="1" applyBorder="1" applyAlignment="1">
      <alignment horizontal="center" vertical="center"/>
    </xf>
    <xf numFmtId="167" fontId="95" fillId="80" borderId="43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167" fontId="95" fillId="0" borderId="58" xfId="0" applyNumberFormat="1" applyFont="1" applyFill="1" applyBorder="1" applyAlignment="1">
      <alignment horizontal="center" vertical="center"/>
    </xf>
    <xf numFmtId="16" fontId="185" fillId="76" borderId="53" xfId="961" applyNumberFormat="1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185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5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7" fontId="89" fillId="0" borderId="28" xfId="765" quotePrefix="1" applyNumberFormat="1" applyFont="1" applyBorder="1" applyAlignment="1">
      <alignment horizontal="center" vertical="center"/>
    </xf>
    <xf numFmtId="167" fontId="89" fillId="0" borderId="28" xfId="765" applyNumberFormat="1" applyFont="1" applyBorder="1" applyAlignment="1">
      <alignment horizontal="center" vertical="center"/>
    </xf>
    <xf numFmtId="16" fontId="96" fillId="65" borderId="30" xfId="765" applyNumberFormat="1" applyFont="1" applyFill="1" applyBorder="1" applyAlignment="1">
      <alignment horizontal="center" vertical="center" wrapText="1"/>
    </xf>
    <xf numFmtId="16" fontId="185" fillId="65" borderId="30" xfId="765" applyNumberFormat="1" applyFont="1" applyFill="1" applyBorder="1" applyAlignment="1">
      <alignment horizontal="center" vertical="center" wrapText="1"/>
    </xf>
    <xf numFmtId="16" fontId="185" fillId="65" borderId="41" xfId="765" applyNumberFormat="1" applyFont="1" applyFill="1" applyBorder="1" applyAlignment="1">
      <alignment horizontal="center" vertical="center" wrapText="1"/>
    </xf>
    <xf numFmtId="16" fontId="185" fillId="65" borderId="34" xfId="765" applyNumberFormat="1" applyFont="1" applyFill="1" applyBorder="1" applyAlignment="1">
      <alignment horizontal="center" vertical="center" wrapText="1"/>
    </xf>
    <xf numFmtId="167" fontId="89" fillId="0" borderId="11" xfId="765" quotePrefix="1" applyNumberFormat="1" applyFont="1" applyBorder="1" applyAlignment="1">
      <alignment horizontal="center" vertical="center"/>
    </xf>
    <xf numFmtId="167" fontId="89" fillId="0" borderId="11" xfId="765" applyNumberFormat="1" applyFont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K11" sqref="K11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7" t="s">
        <v>17</v>
      </c>
      <c r="B17" s="508"/>
      <c r="C17" s="508"/>
      <c r="D17" s="508"/>
      <c r="E17" s="508"/>
      <c r="F17" s="508"/>
      <c r="G17" s="508"/>
      <c r="H17" s="508"/>
      <c r="I17" s="508"/>
      <c r="J17" s="508"/>
      <c r="K17" s="508"/>
      <c r="L17" s="509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10" t="s">
        <v>28</v>
      </c>
      <c r="B20" s="511"/>
      <c r="C20" s="511"/>
      <c r="D20" s="511"/>
      <c r="E20" s="511"/>
      <c r="F20" s="511"/>
      <c r="G20" s="511"/>
      <c r="H20" s="511"/>
      <c r="I20" s="511"/>
      <c r="J20" s="511"/>
      <c r="K20" s="511"/>
      <c r="L20" s="512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506" t="s">
        <v>29</v>
      </c>
      <c r="G22" s="506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506" t="s">
        <v>18</v>
      </c>
      <c r="C26" s="506"/>
      <c r="D26" s="50"/>
      <c r="E26" s="50"/>
      <c r="F26" s="53" t="s">
        <v>43</v>
      </c>
      <c r="G26" s="50"/>
      <c r="H26" s="50"/>
      <c r="I26" s="50"/>
      <c r="J26" s="506" t="s">
        <v>27</v>
      </c>
      <c r="K26" s="506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13" t="s">
        <v>19</v>
      </c>
      <c r="G30" s="513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506" t="s">
        <v>26</v>
      </c>
      <c r="C34" s="506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506" t="s">
        <v>25</v>
      </c>
      <c r="E37" s="506"/>
      <c r="F37" s="50"/>
      <c r="G37" s="50"/>
      <c r="H37" s="514" t="s">
        <v>23</v>
      </c>
      <c r="I37" s="514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506" t="s">
        <v>24</v>
      </c>
      <c r="G38" s="506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Normal="100" workbookViewId="0">
      <selection activeCell="A15" sqref="A15"/>
    </sheetView>
  </sheetViews>
  <sheetFormatPr defaultRowHeight="16.5"/>
  <cols>
    <col min="1" max="1" width="14.875" style="124" customWidth="1"/>
    <col min="2" max="4" width="4.5" style="124" customWidth="1"/>
    <col min="5" max="8" width="8.625" style="124" customWidth="1"/>
    <col min="9" max="9" width="16.5" style="142" customWidth="1"/>
    <col min="10" max="16384" width="9" style="124"/>
  </cols>
  <sheetData>
    <row r="1" spans="1:33" s="120" customFormat="1" ht="26.25">
      <c r="A1" s="518" t="s">
        <v>77</v>
      </c>
      <c r="B1" s="518"/>
      <c r="C1" s="518"/>
      <c r="D1" s="518"/>
      <c r="E1" s="518"/>
      <c r="F1" s="518"/>
      <c r="G1" s="518"/>
      <c r="H1" s="518"/>
      <c r="I1" s="518"/>
    </row>
    <row r="2" spans="1:33" s="121" customFormat="1" ht="18.75">
      <c r="A2" s="519" t="s">
        <v>82</v>
      </c>
      <c r="B2" s="519"/>
      <c r="C2" s="519"/>
      <c r="D2" s="519"/>
      <c r="E2" s="519"/>
      <c r="F2" s="519"/>
      <c r="G2" s="519"/>
      <c r="H2" s="519"/>
      <c r="I2" s="519"/>
    </row>
    <row r="3" spans="1:33" s="121" customFormat="1" ht="19.5" thickBot="1">
      <c r="A3" s="520" t="s">
        <v>83</v>
      </c>
      <c r="B3" s="520"/>
      <c r="C3" s="520"/>
      <c r="D3" s="520"/>
      <c r="E3" s="520"/>
      <c r="F3" s="520"/>
      <c r="G3" s="520"/>
      <c r="H3" s="520"/>
      <c r="I3" s="5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s="122" customFormat="1" ht="21" customHeight="1" thickTop="1">
      <c r="A4" s="571" t="s">
        <v>105</v>
      </c>
      <c r="B4" s="571"/>
      <c r="C4" s="571"/>
      <c r="D4" s="571"/>
      <c r="E4" s="571"/>
      <c r="F4" s="571"/>
      <c r="G4" s="571"/>
      <c r="H4" s="571"/>
      <c r="I4" s="57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ht="15" customHeight="1">
      <c r="B5" s="141"/>
      <c r="C5" s="141"/>
      <c r="D5" s="141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21.75" customHeight="1" thickBot="1">
      <c r="A6" s="123" t="s">
        <v>36</v>
      </c>
      <c r="H6" s="126" t="s">
        <v>91</v>
      </c>
      <c r="I6" s="139">
        <f ca="1">TODAY()</f>
        <v>45560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</row>
    <row r="7" spans="1:33" ht="29.25" customHeight="1">
      <c r="A7" s="201" t="s">
        <v>1</v>
      </c>
      <c r="B7" s="537" t="s">
        <v>49</v>
      </c>
      <c r="C7" s="537"/>
      <c r="D7" s="537" t="s">
        <v>0</v>
      </c>
      <c r="E7" s="537"/>
      <c r="F7" s="406" t="s">
        <v>48</v>
      </c>
      <c r="G7" s="537" t="s">
        <v>112</v>
      </c>
      <c r="H7" s="537"/>
      <c r="I7" s="202" t="s">
        <v>86</v>
      </c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25.5" customHeight="1">
      <c r="A8" s="143" t="s">
        <v>338</v>
      </c>
      <c r="B8" s="230" t="s">
        <v>340</v>
      </c>
      <c r="C8" s="146" t="s">
        <v>44</v>
      </c>
      <c r="D8" s="144" t="s">
        <v>140</v>
      </c>
      <c r="E8" s="145">
        <v>45565</v>
      </c>
      <c r="F8" s="145">
        <v>45567</v>
      </c>
      <c r="G8" s="330" t="s">
        <v>141</v>
      </c>
      <c r="H8" s="223">
        <v>45559</v>
      </c>
      <c r="I8" s="575" t="s">
        <v>136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33" ht="25.5" customHeight="1">
      <c r="A9" s="143" t="s">
        <v>339</v>
      </c>
      <c r="B9" s="230" t="s">
        <v>341</v>
      </c>
      <c r="C9" s="146" t="s">
        <v>44</v>
      </c>
      <c r="D9" s="144" t="s">
        <v>140</v>
      </c>
      <c r="E9" s="145">
        <v>45572</v>
      </c>
      <c r="F9" s="145">
        <v>45574</v>
      </c>
      <c r="G9" s="330" t="s">
        <v>59</v>
      </c>
      <c r="H9" s="223">
        <v>45569</v>
      </c>
      <c r="I9" s="575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1:33" ht="25.5" customHeight="1">
      <c r="A10" s="143" t="s">
        <v>338</v>
      </c>
      <c r="B10" s="230">
        <v>77</v>
      </c>
      <c r="C10" s="146" t="s">
        <v>44</v>
      </c>
      <c r="D10" s="144" t="s">
        <v>140</v>
      </c>
      <c r="E10" s="145">
        <v>45579</v>
      </c>
      <c r="F10" s="145">
        <v>45581</v>
      </c>
      <c r="G10" s="330" t="s">
        <v>59</v>
      </c>
      <c r="H10" s="223">
        <v>45576</v>
      </c>
      <c r="I10" s="575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33" ht="25.5" customHeight="1">
      <c r="A11" s="143" t="s">
        <v>339</v>
      </c>
      <c r="B11" s="230">
        <v>19</v>
      </c>
      <c r="C11" s="146" t="s">
        <v>44</v>
      </c>
      <c r="D11" s="144" t="s">
        <v>140</v>
      </c>
      <c r="E11" s="145">
        <v>45586</v>
      </c>
      <c r="F11" s="145">
        <v>45588</v>
      </c>
      <c r="G11" s="330" t="s">
        <v>59</v>
      </c>
      <c r="H11" s="223">
        <v>45583</v>
      </c>
      <c r="I11" s="575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33" ht="25.5" customHeight="1">
      <c r="A12" s="143" t="s">
        <v>338</v>
      </c>
      <c r="B12" s="230">
        <v>79</v>
      </c>
      <c r="C12" s="146" t="s">
        <v>44</v>
      </c>
      <c r="D12" s="144" t="s">
        <v>140</v>
      </c>
      <c r="E12" s="145">
        <v>45593</v>
      </c>
      <c r="F12" s="145">
        <v>45595</v>
      </c>
      <c r="G12" s="330" t="s">
        <v>59</v>
      </c>
      <c r="H12" s="223">
        <v>45590</v>
      </c>
      <c r="I12" s="575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33" s="264" customFormat="1" ht="25.5" customHeight="1" thickBot="1">
      <c r="A13" s="407" t="s">
        <v>339</v>
      </c>
      <c r="B13" s="408">
        <v>21</v>
      </c>
      <c r="C13" s="409" t="s">
        <v>44</v>
      </c>
      <c r="D13" s="339" t="s">
        <v>140</v>
      </c>
      <c r="E13" s="329">
        <v>45600</v>
      </c>
      <c r="F13" s="340">
        <v>45602</v>
      </c>
      <c r="G13" s="331" t="s">
        <v>59</v>
      </c>
      <c r="H13" s="341">
        <v>45597</v>
      </c>
      <c r="I13" s="576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33" ht="25.5" customHeight="1"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33" ht="25.5" customHeight="1">
      <c r="A15" s="133" t="s">
        <v>89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33" ht="25.5" customHeight="1"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</sheetData>
  <mergeCells count="8">
    <mergeCell ref="I8:I13"/>
    <mergeCell ref="D7:E7"/>
    <mergeCell ref="A1:I1"/>
    <mergeCell ref="A2:I2"/>
    <mergeCell ref="A3:I3"/>
    <mergeCell ref="A4:I4"/>
    <mergeCell ref="G7:H7"/>
    <mergeCell ref="B7:C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19" sqref="A19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26" t="s">
        <v>77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</row>
    <row r="2" spans="1:27" s="67" customFormat="1" ht="18.75">
      <c r="A2" s="527" t="s">
        <v>82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</row>
    <row r="3" spans="1:27" s="67" customFormat="1" ht="19.5" thickBot="1">
      <c r="A3" s="528" t="s">
        <v>83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</row>
    <row r="4" spans="1:27" s="14" customFormat="1" ht="23.25" customHeight="1" thickTop="1">
      <c r="A4" s="566" t="s">
        <v>106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</row>
    <row r="5" spans="1:27" ht="15" customHeight="1">
      <c r="A5" s="10" t="s">
        <v>36</v>
      </c>
      <c r="M5" s="93" t="s">
        <v>91</v>
      </c>
      <c r="N5" s="94">
        <f ca="1">TODAY()</f>
        <v>45560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65" t="s">
        <v>1</v>
      </c>
      <c r="B7" s="580" t="s">
        <v>3</v>
      </c>
      <c r="C7" s="586"/>
      <c r="D7" s="581"/>
      <c r="E7" s="580" t="s">
        <v>0</v>
      </c>
      <c r="F7" s="581"/>
      <c r="G7" s="446" t="s">
        <v>52</v>
      </c>
      <c r="H7" s="366" t="s">
        <v>100</v>
      </c>
      <c r="I7" s="366" t="s">
        <v>161</v>
      </c>
      <c r="J7" s="404" t="s">
        <v>162</v>
      </c>
      <c r="K7" s="580" t="s">
        <v>112</v>
      </c>
      <c r="L7" s="588"/>
      <c r="M7" s="352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8" customFormat="1" ht="16.5" customHeight="1">
      <c r="A8" s="219" t="s">
        <v>285</v>
      </c>
      <c r="B8" s="577" t="s">
        <v>289</v>
      </c>
      <c r="C8" s="577"/>
      <c r="D8" s="577"/>
      <c r="E8" s="220" t="s">
        <v>165</v>
      </c>
      <c r="F8" s="309">
        <v>45567</v>
      </c>
      <c r="G8" s="309">
        <v>45570</v>
      </c>
      <c r="H8" s="221">
        <v>45595</v>
      </c>
      <c r="I8" s="221">
        <v>45615</v>
      </c>
      <c r="J8" s="221">
        <v>45618</v>
      </c>
      <c r="K8" s="80" t="s">
        <v>177</v>
      </c>
      <c r="L8" s="222">
        <v>45565</v>
      </c>
      <c r="M8" s="578" t="s">
        <v>134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75" t="s">
        <v>286</v>
      </c>
      <c r="B9" s="587" t="s">
        <v>290</v>
      </c>
      <c r="C9" s="587"/>
      <c r="D9" s="587"/>
      <c r="E9" s="476" t="s">
        <v>140</v>
      </c>
      <c r="F9" s="477">
        <v>45572</v>
      </c>
      <c r="G9" s="477">
        <v>45575</v>
      </c>
      <c r="H9" s="478">
        <v>45600</v>
      </c>
      <c r="I9" s="478">
        <v>45620</v>
      </c>
      <c r="J9" s="478">
        <v>45623</v>
      </c>
      <c r="K9" s="479" t="s">
        <v>176</v>
      </c>
      <c r="L9" s="480">
        <v>45569</v>
      </c>
      <c r="M9" s="578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19" t="s">
        <v>174</v>
      </c>
      <c r="B10" s="577" t="s">
        <v>291</v>
      </c>
      <c r="C10" s="577"/>
      <c r="D10" s="577"/>
      <c r="E10" s="220" t="s">
        <v>165</v>
      </c>
      <c r="F10" s="221">
        <v>45574</v>
      </c>
      <c r="G10" s="221">
        <v>45577</v>
      </c>
      <c r="H10" s="221">
        <v>45602</v>
      </c>
      <c r="I10" s="221">
        <v>45622</v>
      </c>
      <c r="J10" s="221">
        <v>45625</v>
      </c>
      <c r="K10" s="80" t="s">
        <v>177</v>
      </c>
      <c r="L10" s="222">
        <v>45572</v>
      </c>
      <c r="M10" s="578"/>
    </row>
    <row r="11" spans="1:27" ht="16.5" customHeight="1" thickBot="1">
      <c r="A11" s="353" t="s">
        <v>175</v>
      </c>
      <c r="B11" s="582" t="s">
        <v>289</v>
      </c>
      <c r="C11" s="582"/>
      <c r="D11" s="582"/>
      <c r="E11" s="350" t="s">
        <v>140</v>
      </c>
      <c r="F11" s="65">
        <v>45579</v>
      </c>
      <c r="G11" s="65">
        <v>45582</v>
      </c>
      <c r="H11" s="351">
        <v>45607</v>
      </c>
      <c r="I11" s="351">
        <v>45627</v>
      </c>
      <c r="J11" s="351">
        <v>45630</v>
      </c>
      <c r="K11" s="65" t="s">
        <v>176</v>
      </c>
      <c r="L11" s="308">
        <v>45576</v>
      </c>
      <c r="M11" s="578"/>
    </row>
    <row r="12" spans="1:27" ht="16.5" customHeight="1">
      <c r="A12" s="219" t="s">
        <v>287</v>
      </c>
      <c r="B12" s="577" t="s">
        <v>289</v>
      </c>
      <c r="C12" s="577"/>
      <c r="D12" s="577"/>
      <c r="E12" s="220" t="s">
        <v>165</v>
      </c>
      <c r="F12" s="221">
        <v>45581</v>
      </c>
      <c r="G12" s="221">
        <v>45584</v>
      </c>
      <c r="H12" s="221">
        <v>45609</v>
      </c>
      <c r="I12" s="221">
        <v>45629</v>
      </c>
      <c r="J12" s="221">
        <v>45632</v>
      </c>
      <c r="K12" s="80" t="s">
        <v>177</v>
      </c>
      <c r="L12" s="222">
        <v>45579</v>
      </c>
      <c r="M12" s="578"/>
    </row>
    <row r="13" spans="1:27" ht="16.5" customHeight="1" thickBot="1">
      <c r="A13" s="353" t="s">
        <v>212</v>
      </c>
      <c r="B13" s="582" t="s">
        <v>292</v>
      </c>
      <c r="C13" s="582"/>
      <c r="D13" s="582"/>
      <c r="E13" s="350" t="s">
        <v>140</v>
      </c>
      <c r="F13" s="65">
        <v>45586</v>
      </c>
      <c r="G13" s="65">
        <v>45589</v>
      </c>
      <c r="H13" s="351">
        <v>45614</v>
      </c>
      <c r="I13" s="351">
        <v>45634</v>
      </c>
      <c r="J13" s="351">
        <v>45637</v>
      </c>
      <c r="K13" s="65" t="s">
        <v>176</v>
      </c>
      <c r="L13" s="308">
        <v>45583</v>
      </c>
      <c r="M13" s="578"/>
    </row>
    <row r="14" spans="1:27" s="294" customFormat="1" ht="16.5" customHeight="1">
      <c r="A14" s="219" t="s">
        <v>288</v>
      </c>
      <c r="B14" s="577" t="s">
        <v>277</v>
      </c>
      <c r="C14" s="577"/>
      <c r="D14" s="577"/>
      <c r="E14" s="220" t="s">
        <v>165</v>
      </c>
      <c r="F14" s="221">
        <v>45588</v>
      </c>
      <c r="G14" s="221">
        <v>45591</v>
      </c>
      <c r="H14" s="221">
        <v>45616</v>
      </c>
      <c r="I14" s="221">
        <v>45636</v>
      </c>
      <c r="J14" s="221">
        <v>45639</v>
      </c>
      <c r="K14" s="80" t="s">
        <v>177</v>
      </c>
      <c r="L14" s="222">
        <v>45586</v>
      </c>
      <c r="M14" s="578"/>
    </row>
    <row r="15" spans="1:27" s="294" customFormat="1" ht="16.5" customHeight="1" thickBot="1">
      <c r="A15" s="353" t="s">
        <v>213</v>
      </c>
      <c r="B15" s="582" t="s">
        <v>293</v>
      </c>
      <c r="C15" s="582"/>
      <c r="D15" s="582"/>
      <c r="E15" s="350" t="s">
        <v>140</v>
      </c>
      <c r="F15" s="65">
        <v>45593</v>
      </c>
      <c r="G15" s="65">
        <v>45596</v>
      </c>
      <c r="H15" s="351">
        <v>45621</v>
      </c>
      <c r="I15" s="351">
        <v>45641</v>
      </c>
      <c r="J15" s="351">
        <v>45644</v>
      </c>
      <c r="K15" s="65" t="s">
        <v>176</v>
      </c>
      <c r="L15" s="308">
        <v>45590</v>
      </c>
      <c r="M15" s="578"/>
    </row>
    <row r="16" spans="1:27" s="294" customFormat="1" ht="16.5" customHeight="1">
      <c r="A16" s="304" t="s">
        <v>285</v>
      </c>
      <c r="B16" s="583" t="s">
        <v>293</v>
      </c>
      <c r="C16" s="584"/>
      <c r="D16" s="585"/>
      <c r="E16" s="220" t="s">
        <v>165</v>
      </c>
      <c r="F16" s="305">
        <v>45595</v>
      </c>
      <c r="G16" s="305">
        <v>45598</v>
      </c>
      <c r="H16" s="221">
        <v>45623</v>
      </c>
      <c r="I16" s="221">
        <v>45643</v>
      </c>
      <c r="J16" s="221">
        <v>45646</v>
      </c>
      <c r="K16" s="80" t="s">
        <v>177</v>
      </c>
      <c r="L16" s="306">
        <v>45593</v>
      </c>
      <c r="M16" s="578"/>
    </row>
    <row r="17" spans="1:13" s="294" customFormat="1" ht="16.5" customHeight="1" thickBot="1">
      <c r="A17" s="307" t="s">
        <v>199</v>
      </c>
      <c r="B17" s="582" t="s">
        <v>292</v>
      </c>
      <c r="C17" s="582"/>
      <c r="D17" s="582"/>
      <c r="E17" s="350" t="s">
        <v>140</v>
      </c>
      <c r="F17" s="65">
        <v>45600</v>
      </c>
      <c r="G17" s="65">
        <v>45603</v>
      </c>
      <c r="H17" s="351">
        <v>45628</v>
      </c>
      <c r="I17" s="351">
        <v>45648</v>
      </c>
      <c r="J17" s="351">
        <v>45651</v>
      </c>
      <c r="K17" s="65" t="s">
        <v>176</v>
      </c>
      <c r="L17" s="308">
        <v>45597</v>
      </c>
      <c r="M17" s="579"/>
    </row>
    <row r="19" spans="1:13">
      <c r="A19" s="78" t="s">
        <v>89</v>
      </c>
    </row>
  </sheetData>
  <mergeCells count="18">
    <mergeCell ref="A1:O1"/>
    <mergeCell ref="A2:O2"/>
    <mergeCell ref="A3:O3"/>
    <mergeCell ref="A4:N4"/>
    <mergeCell ref="K7:L7"/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22" sqref="A22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26" t="s">
        <v>77</v>
      </c>
      <c r="B1" s="526"/>
      <c r="C1" s="526"/>
      <c r="D1" s="526"/>
      <c r="E1" s="526"/>
      <c r="F1" s="526"/>
      <c r="G1" s="526"/>
    </row>
    <row r="2" spans="1:7" s="67" customFormat="1" ht="18.75">
      <c r="A2" s="527" t="s">
        <v>82</v>
      </c>
      <c r="B2" s="527"/>
      <c r="C2" s="527"/>
      <c r="D2" s="527"/>
      <c r="E2" s="527"/>
      <c r="F2" s="527"/>
      <c r="G2" s="527"/>
    </row>
    <row r="3" spans="1:7" s="67" customFormat="1" ht="19.5" thickBot="1">
      <c r="A3" s="528" t="s">
        <v>83</v>
      </c>
      <c r="B3" s="528"/>
      <c r="C3" s="528"/>
      <c r="D3" s="528"/>
      <c r="E3" s="528"/>
      <c r="F3" s="528"/>
      <c r="G3" s="528"/>
    </row>
    <row r="4" spans="1:7" s="2" customFormat="1" ht="24.75" customHeight="1" thickTop="1">
      <c r="A4" s="530" t="s">
        <v>6</v>
      </c>
      <c r="B4" s="530"/>
      <c r="C4" s="530"/>
      <c r="D4" s="530"/>
      <c r="E4" s="530"/>
      <c r="F4" s="530"/>
      <c r="G4" s="530"/>
    </row>
    <row r="6" spans="1:7">
      <c r="A6" s="11" t="s">
        <v>36</v>
      </c>
      <c r="F6" s="93" t="s">
        <v>91</v>
      </c>
      <c r="G6" s="94">
        <f ca="1">TODAY()</f>
        <v>45560</v>
      </c>
    </row>
    <row r="7" spans="1:7" ht="17.25" thickBot="1">
      <c r="A7" s="589"/>
      <c r="B7" s="590"/>
      <c r="C7" s="590"/>
      <c r="D7" s="590"/>
      <c r="E7" s="590"/>
      <c r="F7" s="590"/>
      <c r="G7" s="590"/>
    </row>
    <row r="8" spans="1:7" ht="25.5">
      <c r="A8" s="225" t="s">
        <v>1</v>
      </c>
      <c r="B8" s="591" t="s">
        <v>0</v>
      </c>
      <c r="C8" s="592"/>
      <c r="D8" s="229" t="s">
        <v>111</v>
      </c>
      <c r="E8" s="593" t="s">
        <v>112</v>
      </c>
      <c r="F8" s="594"/>
      <c r="G8" s="173" t="s">
        <v>46</v>
      </c>
    </row>
    <row r="9" spans="1:7" ht="16.5" customHeight="1">
      <c r="A9" s="83" t="s">
        <v>349</v>
      </c>
      <c r="B9" s="82" t="s">
        <v>135</v>
      </c>
      <c r="C9" s="73">
        <v>45570</v>
      </c>
      <c r="D9" s="73">
        <v>45573</v>
      </c>
      <c r="E9" s="325" t="s">
        <v>141</v>
      </c>
      <c r="F9" s="73">
        <v>45568</v>
      </c>
      <c r="G9" s="538" t="s">
        <v>133</v>
      </c>
    </row>
    <row r="10" spans="1:7">
      <c r="A10" s="83" t="s">
        <v>350</v>
      </c>
      <c r="B10" s="82" t="s">
        <v>135</v>
      </c>
      <c r="C10" s="73">
        <v>45577</v>
      </c>
      <c r="D10" s="73">
        <v>45580</v>
      </c>
      <c r="E10" s="325" t="s">
        <v>141</v>
      </c>
      <c r="F10" s="73">
        <v>45575</v>
      </c>
      <c r="G10" s="538"/>
    </row>
    <row r="11" spans="1:7">
      <c r="A11" s="83" t="s">
        <v>351</v>
      </c>
      <c r="B11" s="82" t="s">
        <v>135</v>
      </c>
      <c r="C11" s="73">
        <v>45584</v>
      </c>
      <c r="D11" s="73">
        <v>45587</v>
      </c>
      <c r="E11" s="325" t="s">
        <v>141</v>
      </c>
      <c r="F11" s="73">
        <v>45582</v>
      </c>
      <c r="G11" s="538"/>
    </row>
    <row r="12" spans="1:7">
      <c r="A12" s="83" t="s">
        <v>352</v>
      </c>
      <c r="B12" s="82" t="s">
        <v>135</v>
      </c>
      <c r="C12" s="73">
        <v>45591</v>
      </c>
      <c r="D12" s="73">
        <v>45594</v>
      </c>
      <c r="E12" s="325" t="s">
        <v>141</v>
      </c>
      <c r="F12" s="73">
        <v>45589</v>
      </c>
      <c r="G12" s="538"/>
    </row>
    <row r="13" spans="1:7" s="116" customFormat="1" ht="17.25" thickBot="1">
      <c r="A13" s="224" t="s">
        <v>353</v>
      </c>
      <c r="B13" s="289" t="s">
        <v>135</v>
      </c>
      <c r="C13" s="117">
        <v>45598</v>
      </c>
      <c r="D13" s="115">
        <v>45601</v>
      </c>
      <c r="E13" s="326" t="s">
        <v>141</v>
      </c>
      <c r="F13" s="117">
        <v>45596</v>
      </c>
      <c r="G13" s="539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25" t="s">
        <v>1</v>
      </c>
      <c r="B15" s="591" t="s">
        <v>0</v>
      </c>
      <c r="C15" s="592"/>
      <c r="D15" s="229" t="s">
        <v>113</v>
      </c>
      <c r="E15" s="593" t="s">
        <v>112</v>
      </c>
      <c r="F15" s="594"/>
      <c r="G15" s="173" t="s">
        <v>46</v>
      </c>
    </row>
    <row r="16" spans="1:7" ht="16.5" customHeight="1">
      <c r="A16" s="83" t="s">
        <v>354</v>
      </c>
      <c r="B16" s="82" t="s">
        <v>144</v>
      </c>
      <c r="C16" s="73">
        <v>45571</v>
      </c>
      <c r="D16" s="73">
        <v>45573</v>
      </c>
      <c r="E16" s="325" t="s">
        <v>141</v>
      </c>
      <c r="F16" s="73">
        <v>45568</v>
      </c>
      <c r="G16" s="538" t="s">
        <v>149</v>
      </c>
    </row>
    <row r="17" spans="1:7">
      <c r="A17" s="83" t="s">
        <v>355</v>
      </c>
      <c r="B17" s="82" t="s">
        <v>144</v>
      </c>
      <c r="C17" s="73">
        <v>45578</v>
      </c>
      <c r="D17" s="73">
        <v>45580</v>
      </c>
      <c r="E17" s="325" t="s">
        <v>141</v>
      </c>
      <c r="F17" s="73">
        <v>45575</v>
      </c>
      <c r="G17" s="538"/>
    </row>
    <row r="18" spans="1:7">
      <c r="A18" s="83" t="s">
        <v>356</v>
      </c>
      <c r="B18" s="82" t="s">
        <v>144</v>
      </c>
      <c r="C18" s="73">
        <v>45585</v>
      </c>
      <c r="D18" s="73">
        <v>45587</v>
      </c>
      <c r="E18" s="325" t="s">
        <v>141</v>
      </c>
      <c r="F18" s="73">
        <v>45582</v>
      </c>
      <c r="G18" s="538"/>
    </row>
    <row r="19" spans="1:7">
      <c r="A19" s="83" t="s">
        <v>357</v>
      </c>
      <c r="B19" s="82" t="s">
        <v>144</v>
      </c>
      <c r="C19" s="73">
        <v>45592</v>
      </c>
      <c r="D19" s="73">
        <v>45594</v>
      </c>
      <c r="E19" s="325" t="s">
        <v>141</v>
      </c>
      <c r="F19" s="73">
        <v>45589</v>
      </c>
      <c r="G19" s="538"/>
    </row>
    <row r="20" spans="1:7" s="116" customFormat="1" ht="17.25" thickBot="1">
      <c r="A20" s="224" t="s">
        <v>358</v>
      </c>
      <c r="B20" s="289" t="s">
        <v>144</v>
      </c>
      <c r="C20" s="117">
        <v>45599</v>
      </c>
      <c r="D20" s="115">
        <v>45601</v>
      </c>
      <c r="E20" s="326" t="s">
        <v>141</v>
      </c>
      <c r="F20" s="117">
        <v>45596</v>
      </c>
      <c r="G20" s="539"/>
    </row>
    <row r="22" spans="1:7">
      <c r="A22" s="78" t="s">
        <v>89</v>
      </c>
    </row>
  </sheetData>
  <mergeCells count="11">
    <mergeCell ref="B15:C15"/>
    <mergeCell ref="E15:F15"/>
    <mergeCell ref="G9:G13"/>
    <mergeCell ref="G16:G20"/>
    <mergeCell ref="A4:G4"/>
    <mergeCell ref="A1:G1"/>
    <mergeCell ref="A2:G2"/>
    <mergeCell ref="A3:G3"/>
    <mergeCell ref="A7:G7"/>
    <mergeCell ref="B8:C8"/>
    <mergeCell ref="E8:F8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F14"/>
  <sheetViews>
    <sheetView zoomScaleNormal="100" workbookViewId="0">
      <selection activeCell="A14" sqref="A14"/>
    </sheetView>
  </sheetViews>
  <sheetFormatPr defaultRowHeight="16.5"/>
  <cols>
    <col min="1" max="1" width="22.625" style="149" customWidth="1"/>
    <col min="2" max="2" width="5.625" style="149" customWidth="1"/>
    <col min="3" max="3" width="8.5" style="150" customWidth="1"/>
    <col min="4" max="5" width="8.5" style="151" customWidth="1"/>
    <col min="6" max="7" width="10.125" style="151" customWidth="1"/>
    <col min="8" max="8" width="17.625" style="151" customWidth="1"/>
    <col min="9" max="9" width="10.375" style="151" customWidth="1"/>
    <col min="10" max="10" width="12" style="151" customWidth="1"/>
    <col min="11" max="11" width="15.25" style="151" customWidth="1"/>
    <col min="12" max="16384" width="9" style="151"/>
  </cols>
  <sheetData>
    <row r="1" spans="1:32" s="120" customFormat="1" ht="26.25">
      <c r="A1" s="518" t="s">
        <v>77</v>
      </c>
      <c r="B1" s="518"/>
      <c r="C1" s="518"/>
      <c r="D1" s="518"/>
      <c r="E1" s="518"/>
      <c r="F1" s="518"/>
      <c r="G1" s="518"/>
      <c r="H1" s="518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</row>
    <row r="2" spans="1:32" s="121" customFormat="1" ht="18.75">
      <c r="A2" s="519" t="s">
        <v>82</v>
      </c>
      <c r="B2" s="519"/>
      <c r="C2" s="519"/>
      <c r="D2" s="519"/>
      <c r="E2" s="519"/>
      <c r="F2" s="519"/>
      <c r="G2" s="519"/>
      <c r="H2" s="51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</row>
    <row r="3" spans="1:32" s="121" customFormat="1" ht="19.5" thickBot="1">
      <c r="A3" s="520" t="s">
        <v>83</v>
      </c>
      <c r="B3" s="520"/>
      <c r="C3" s="520"/>
      <c r="D3" s="520"/>
      <c r="E3" s="520"/>
      <c r="F3" s="520"/>
      <c r="G3" s="520"/>
      <c r="H3" s="520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2" s="148" customFormat="1" ht="24" customHeight="1" thickTop="1">
      <c r="A4" s="566" t="s">
        <v>31</v>
      </c>
      <c r="B4" s="566"/>
      <c r="C4" s="566"/>
      <c r="D4" s="566"/>
      <c r="E4" s="566"/>
      <c r="F4" s="566"/>
      <c r="G4" s="566"/>
      <c r="H4" s="56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1:32">
      <c r="A5" s="10" t="s">
        <v>36</v>
      </c>
      <c r="H5" s="152"/>
      <c r="I5" s="598"/>
      <c r="J5" s="598"/>
    </row>
    <row r="6" spans="1:32" ht="17.25" thickBot="1">
      <c r="G6" s="126" t="s">
        <v>91</v>
      </c>
      <c r="H6" s="139">
        <f ca="1">TODAY()</f>
        <v>45560</v>
      </c>
    </row>
    <row r="7" spans="1:32" s="147" customFormat="1" ht="25.5" customHeight="1">
      <c r="A7" s="201" t="s">
        <v>1</v>
      </c>
      <c r="B7" s="263" t="s">
        <v>3</v>
      </c>
      <c r="C7" s="263" t="s">
        <v>126</v>
      </c>
      <c r="D7" s="263" t="s">
        <v>69</v>
      </c>
      <c r="E7" s="358" t="s">
        <v>58</v>
      </c>
      <c r="F7" s="597" t="s">
        <v>112</v>
      </c>
      <c r="G7" s="597"/>
      <c r="H7" s="203" t="s">
        <v>87</v>
      </c>
    </row>
    <row r="8" spans="1:32" s="147" customFormat="1" ht="13.5" customHeight="1">
      <c r="A8" s="312" t="s">
        <v>280</v>
      </c>
      <c r="B8" s="153" t="s">
        <v>210</v>
      </c>
      <c r="C8" s="62">
        <v>45569</v>
      </c>
      <c r="D8" s="62">
        <v>45608</v>
      </c>
      <c r="E8" s="62">
        <v>45613</v>
      </c>
      <c r="F8" s="233">
        <v>0.41666666666666669</v>
      </c>
      <c r="G8" s="62">
        <v>45566</v>
      </c>
      <c r="H8" s="540" t="s">
        <v>131</v>
      </c>
    </row>
    <row r="9" spans="1:32" s="147" customFormat="1" ht="17.25" customHeight="1">
      <c r="A9" s="312" t="s">
        <v>281</v>
      </c>
      <c r="B9" s="153" t="s">
        <v>284</v>
      </c>
      <c r="C9" s="62">
        <v>45576</v>
      </c>
      <c r="D9" s="62">
        <v>45615</v>
      </c>
      <c r="E9" s="62">
        <v>45620</v>
      </c>
      <c r="F9" s="233">
        <v>0.41666666666666669</v>
      </c>
      <c r="G9" s="62">
        <v>45573</v>
      </c>
      <c r="H9" s="595"/>
    </row>
    <row r="10" spans="1:32" s="147" customFormat="1" ht="17.25" customHeight="1">
      <c r="A10" s="312" t="s">
        <v>282</v>
      </c>
      <c r="B10" s="153" t="s">
        <v>211</v>
      </c>
      <c r="C10" s="62">
        <v>45590</v>
      </c>
      <c r="D10" s="97">
        <v>45629</v>
      </c>
      <c r="E10" s="75">
        <v>45634</v>
      </c>
      <c r="F10" s="280">
        <v>0.45833333333333298</v>
      </c>
      <c r="G10" s="75">
        <v>45587</v>
      </c>
      <c r="H10" s="595"/>
    </row>
    <row r="11" spans="1:32" s="147" customFormat="1" ht="17.25" customHeight="1">
      <c r="A11" s="312" t="s">
        <v>283</v>
      </c>
      <c r="B11" s="153" t="s">
        <v>211</v>
      </c>
      <c r="C11" s="62">
        <v>45597</v>
      </c>
      <c r="D11" s="97">
        <v>45636</v>
      </c>
      <c r="E11" s="75">
        <v>45641</v>
      </c>
      <c r="F11" s="280">
        <v>0.41666666666666669</v>
      </c>
      <c r="G11" s="75">
        <v>45594</v>
      </c>
      <c r="H11" s="595"/>
    </row>
    <row r="12" spans="1:32" s="279" customFormat="1" ht="15.75" customHeight="1" thickBot="1">
      <c r="A12" s="359"/>
      <c r="B12" s="360"/>
      <c r="C12" s="361"/>
      <c r="D12" s="65"/>
      <c r="E12" s="65"/>
      <c r="F12" s="347"/>
      <c r="G12" s="65"/>
      <c r="H12" s="596"/>
    </row>
    <row r="13" spans="1:32" s="147" customFormat="1" ht="12.75">
      <c r="A13" s="155"/>
      <c r="B13" s="155"/>
      <c r="C13" s="156"/>
    </row>
    <row r="14" spans="1:32">
      <c r="A14" s="133" t="s">
        <v>89</v>
      </c>
    </row>
  </sheetData>
  <mergeCells count="7">
    <mergeCell ref="H8:H12"/>
    <mergeCell ref="F7:G7"/>
    <mergeCell ref="I5:J5"/>
    <mergeCell ref="A1:H1"/>
    <mergeCell ref="A2:H2"/>
    <mergeCell ref="A3:H3"/>
    <mergeCell ref="A4:H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6" sqref="A16"/>
    </sheetView>
  </sheetViews>
  <sheetFormatPr defaultRowHeight="16.5"/>
  <cols>
    <col min="1" max="1" width="18" style="124" customWidth="1"/>
    <col min="2" max="2" width="7.375" style="124" customWidth="1"/>
    <col min="3" max="5" width="8" style="124" customWidth="1"/>
    <col min="6" max="6" width="10.875" style="124" customWidth="1"/>
    <col min="7" max="7" width="8" style="124" customWidth="1"/>
    <col min="8" max="8" width="19.5" style="124" customWidth="1"/>
    <col min="9" max="16384" width="9" style="124"/>
  </cols>
  <sheetData>
    <row r="1" spans="1:8" s="120" customFormat="1" ht="26.25">
      <c r="A1" s="518" t="s">
        <v>77</v>
      </c>
      <c r="B1" s="518"/>
      <c r="C1" s="518"/>
      <c r="D1" s="518"/>
      <c r="E1" s="518"/>
      <c r="F1" s="518"/>
      <c r="G1" s="518"/>
      <c r="H1" s="518"/>
    </row>
    <row r="2" spans="1:8" s="121" customFormat="1" ht="18.75">
      <c r="A2" s="519" t="s">
        <v>82</v>
      </c>
      <c r="B2" s="519"/>
      <c r="C2" s="519"/>
      <c r="D2" s="519"/>
      <c r="E2" s="519"/>
      <c r="F2" s="519"/>
      <c r="G2" s="519"/>
      <c r="H2" s="519"/>
    </row>
    <row r="3" spans="1:8" s="121" customFormat="1" ht="19.5" thickBot="1">
      <c r="A3" s="520" t="s">
        <v>83</v>
      </c>
      <c r="B3" s="520"/>
      <c r="C3" s="520"/>
      <c r="D3" s="520"/>
      <c r="E3" s="520"/>
      <c r="F3" s="520"/>
      <c r="G3" s="520"/>
      <c r="H3" s="520"/>
    </row>
    <row r="4" spans="1:8" s="13" customFormat="1" ht="19.5" customHeight="1" thickTop="1">
      <c r="A4" s="530" t="s">
        <v>4</v>
      </c>
      <c r="B4" s="530"/>
      <c r="C4" s="530"/>
      <c r="D4" s="530"/>
      <c r="E4" s="530"/>
      <c r="F4" s="530"/>
      <c r="G4" s="530"/>
      <c r="H4" s="530"/>
    </row>
    <row r="5" spans="1:8" s="157" customFormat="1" ht="16.5" customHeight="1">
      <c r="A5" s="10" t="s">
        <v>36</v>
      </c>
      <c r="B5" s="7"/>
      <c r="C5" s="8"/>
      <c r="D5" s="8"/>
      <c r="F5" s="158"/>
    </row>
    <row r="6" spans="1:8" ht="17.25" thickBot="1">
      <c r="A6" s="159"/>
      <c r="B6" s="155"/>
      <c r="C6" s="160"/>
      <c r="D6" s="161"/>
      <c r="E6" s="162"/>
      <c r="F6" s="162"/>
      <c r="G6" s="126" t="s">
        <v>91</v>
      </c>
      <c r="H6" s="139">
        <f ca="1">TODAY()</f>
        <v>45560</v>
      </c>
    </row>
    <row r="7" spans="1:8" s="72" customFormat="1" ht="15" customHeight="1">
      <c r="A7" s="605" t="s">
        <v>88</v>
      </c>
      <c r="B7" s="606"/>
      <c r="C7" s="606"/>
      <c r="D7" s="606"/>
      <c r="E7" s="606"/>
      <c r="F7" s="606"/>
      <c r="G7" s="606"/>
      <c r="H7" s="607"/>
    </row>
    <row r="8" spans="1:8" ht="31.5" customHeight="1">
      <c r="A8" s="226" t="s">
        <v>1</v>
      </c>
      <c r="B8" s="227" t="s">
        <v>3</v>
      </c>
      <c r="C8" s="603" t="s">
        <v>50</v>
      </c>
      <c r="D8" s="604"/>
      <c r="E8" s="231" t="s">
        <v>114</v>
      </c>
      <c r="F8" s="599" t="s">
        <v>115</v>
      </c>
      <c r="G8" s="600"/>
      <c r="H8" s="228" t="s">
        <v>46</v>
      </c>
    </row>
    <row r="9" spans="1:8" ht="18" customHeight="1">
      <c r="A9" s="232" t="s">
        <v>333</v>
      </c>
      <c r="B9" s="97" t="s">
        <v>334</v>
      </c>
      <c r="C9" s="97" t="s">
        <v>165</v>
      </c>
      <c r="D9" s="97">
        <v>45567</v>
      </c>
      <c r="E9" s="97">
        <v>45570</v>
      </c>
      <c r="F9" s="343">
        <v>0.66666666666666663</v>
      </c>
      <c r="G9" s="62">
        <v>45565</v>
      </c>
      <c r="H9" s="541" t="s">
        <v>187</v>
      </c>
    </row>
    <row r="10" spans="1:8" ht="18" customHeight="1">
      <c r="A10" s="232" t="s">
        <v>253</v>
      </c>
      <c r="B10" s="97" t="s">
        <v>335</v>
      </c>
      <c r="C10" s="97" t="s">
        <v>135</v>
      </c>
      <c r="D10" s="97">
        <v>45577</v>
      </c>
      <c r="E10" s="97">
        <v>45580</v>
      </c>
      <c r="F10" s="343">
        <v>0.66666666666666663</v>
      </c>
      <c r="G10" s="62">
        <v>45573</v>
      </c>
      <c r="H10" s="601"/>
    </row>
    <row r="11" spans="1:8" ht="18" customHeight="1">
      <c r="A11" s="232" t="s">
        <v>224</v>
      </c>
      <c r="B11" s="97" t="s">
        <v>336</v>
      </c>
      <c r="C11" s="97" t="s">
        <v>135</v>
      </c>
      <c r="D11" s="97">
        <v>45584</v>
      </c>
      <c r="E11" s="97">
        <v>45587</v>
      </c>
      <c r="F11" s="343">
        <v>0.66666666666666663</v>
      </c>
      <c r="G11" s="62">
        <v>45580</v>
      </c>
      <c r="H11" s="601"/>
    </row>
    <row r="12" spans="1:8">
      <c r="A12" s="232" t="s">
        <v>225</v>
      </c>
      <c r="B12" s="97" t="s">
        <v>337</v>
      </c>
      <c r="C12" s="97" t="s">
        <v>139</v>
      </c>
      <c r="D12" s="97">
        <v>45590</v>
      </c>
      <c r="E12" s="97">
        <v>45593</v>
      </c>
      <c r="F12" s="343">
        <v>0.41666666666666669</v>
      </c>
      <c r="G12" s="62">
        <v>45587</v>
      </c>
      <c r="H12" s="601"/>
    </row>
    <row r="13" spans="1:8">
      <c r="A13" s="232" t="s">
        <v>333</v>
      </c>
      <c r="B13" s="97" t="s">
        <v>334</v>
      </c>
      <c r="C13" s="97" t="s">
        <v>165</v>
      </c>
      <c r="D13" s="97">
        <v>45595</v>
      </c>
      <c r="E13" s="97">
        <v>45598</v>
      </c>
      <c r="F13" s="343">
        <v>0.66666666666666663</v>
      </c>
      <c r="G13" s="62">
        <v>45593</v>
      </c>
      <c r="H13" s="601"/>
    </row>
    <row r="14" spans="1:8" s="392" customFormat="1" ht="17.25" thickBot="1">
      <c r="A14" s="393"/>
      <c r="B14" s="394"/>
      <c r="C14" s="395"/>
      <c r="D14" s="154"/>
      <c r="E14" s="65"/>
      <c r="F14" s="344"/>
      <c r="G14" s="65"/>
      <c r="H14" s="602"/>
    </row>
    <row r="16" spans="1:8">
      <c r="A16" s="133" t="s">
        <v>89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K17"/>
  <sheetViews>
    <sheetView zoomScaleNormal="100" workbookViewId="0">
      <selection activeCell="A18" sqref="A18"/>
    </sheetView>
  </sheetViews>
  <sheetFormatPr defaultRowHeight="16.5"/>
  <cols>
    <col min="1" max="1" width="17.375" customWidth="1"/>
    <col min="2" max="6" width="7.75" customWidth="1"/>
    <col min="7" max="7" width="5" customWidth="1"/>
    <col min="8" max="8" width="7.75" customWidth="1"/>
    <col min="9" max="9" width="15.125" customWidth="1"/>
    <col min="10" max="10" width="10.75" customWidth="1"/>
  </cols>
  <sheetData>
    <row r="1" spans="1:11" s="66" customFormat="1" ht="26.25">
      <c r="A1" s="526" t="s">
        <v>77</v>
      </c>
      <c r="B1" s="526"/>
      <c r="C1" s="526"/>
      <c r="D1" s="526"/>
      <c r="E1" s="526"/>
      <c r="F1" s="526"/>
      <c r="G1" s="526"/>
      <c r="H1" s="526"/>
      <c r="I1" s="526"/>
    </row>
    <row r="2" spans="1:11" s="67" customFormat="1" ht="18.75">
      <c r="A2" s="527" t="s">
        <v>82</v>
      </c>
      <c r="B2" s="527"/>
      <c r="C2" s="527"/>
      <c r="D2" s="527"/>
      <c r="E2" s="527"/>
      <c r="F2" s="527"/>
      <c r="G2" s="527"/>
      <c r="H2" s="527"/>
      <c r="I2" s="527"/>
    </row>
    <row r="3" spans="1:11" s="67" customFormat="1" ht="19.5" thickBot="1">
      <c r="A3" s="528" t="s">
        <v>83</v>
      </c>
      <c r="B3" s="528"/>
      <c r="C3" s="528"/>
      <c r="D3" s="528"/>
      <c r="E3" s="528"/>
      <c r="F3" s="528"/>
      <c r="G3" s="528"/>
      <c r="H3" s="528"/>
      <c r="I3" s="528"/>
    </row>
    <row r="4" spans="1:11" s="2" customFormat="1" ht="18.75" customHeight="1" thickTop="1">
      <c r="A4" s="566" t="s">
        <v>34</v>
      </c>
      <c r="B4" s="566"/>
      <c r="C4" s="566"/>
      <c r="D4" s="566"/>
      <c r="E4" s="566"/>
      <c r="F4" s="566"/>
      <c r="G4" s="566"/>
      <c r="H4" s="566"/>
      <c r="I4" s="566"/>
    </row>
    <row r="5" spans="1:11" s="2" customFormat="1" ht="17.25" customHeight="1">
      <c r="B5" s="3"/>
      <c r="J5" s="67"/>
      <c r="K5" s="67"/>
    </row>
    <row r="6" spans="1:11" ht="17.25" thickBot="1">
      <c r="A6" s="11" t="s">
        <v>36</v>
      </c>
      <c r="H6" s="93" t="s">
        <v>91</v>
      </c>
      <c r="I6" s="94">
        <f ca="1">TODAY()</f>
        <v>45560</v>
      </c>
      <c r="J6" s="2"/>
      <c r="K6" s="2"/>
    </row>
    <row r="7" spans="1:11" s="70" customFormat="1" ht="25.5">
      <c r="A7" s="204" t="s">
        <v>1</v>
      </c>
      <c r="B7" s="205" t="s">
        <v>3</v>
      </c>
      <c r="C7" s="610" t="s">
        <v>50</v>
      </c>
      <c r="D7" s="610"/>
      <c r="E7" s="206" t="s">
        <v>57</v>
      </c>
      <c r="F7" s="611" t="s">
        <v>41</v>
      </c>
      <c r="G7" s="612"/>
      <c r="H7" s="613"/>
      <c r="I7" s="207" t="s">
        <v>46</v>
      </c>
      <c r="J7" s="2"/>
      <c r="K7" s="2"/>
    </row>
    <row r="8" spans="1:11" s="74" customFormat="1" ht="21.75" customHeight="1">
      <c r="A8" s="267" t="s">
        <v>256</v>
      </c>
      <c r="B8" s="270" t="s">
        <v>313</v>
      </c>
      <c r="C8" s="247" t="s">
        <v>147</v>
      </c>
      <c r="D8" s="86">
        <v>45566</v>
      </c>
      <c r="E8" s="62">
        <v>45571</v>
      </c>
      <c r="F8" s="233">
        <v>0.66666666666666663</v>
      </c>
      <c r="G8" s="114" t="s">
        <v>139</v>
      </c>
      <c r="H8" s="106">
        <v>45562</v>
      </c>
      <c r="I8" s="533" t="s">
        <v>122</v>
      </c>
      <c r="J8"/>
      <c r="K8"/>
    </row>
    <row r="9" spans="1:11" s="74" customFormat="1" ht="21.75" customHeight="1">
      <c r="A9" s="267" t="s">
        <v>175</v>
      </c>
      <c r="B9" s="270" t="s">
        <v>257</v>
      </c>
      <c r="C9" s="247" t="s">
        <v>139</v>
      </c>
      <c r="D9" s="86">
        <v>45569</v>
      </c>
      <c r="E9" s="62">
        <v>45574</v>
      </c>
      <c r="F9" s="233">
        <v>0.41666666666666669</v>
      </c>
      <c r="G9" s="114" t="s">
        <v>165</v>
      </c>
      <c r="H9" s="106">
        <v>45567</v>
      </c>
      <c r="I9" s="608"/>
      <c r="J9" s="67"/>
      <c r="K9" s="67"/>
    </row>
    <row r="10" spans="1:11" s="74" customFormat="1" ht="21.75" customHeight="1">
      <c r="A10" s="267" t="s">
        <v>226</v>
      </c>
      <c r="B10" s="270" t="s">
        <v>314</v>
      </c>
      <c r="C10" s="247" t="s">
        <v>139</v>
      </c>
      <c r="D10" s="86">
        <v>45576</v>
      </c>
      <c r="E10" s="62">
        <v>45581</v>
      </c>
      <c r="F10" s="233">
        <v>0.41666666666666669</v>
      </c>
      <c r="G10" s="114" t="s">
        <v>165</v>
      </c>
      <c r="H10" s="106">
        <v>45574</v>
      </c>
      <c r="I10" s="608"/>
      <c r="J10" s="2"/>
      <c r="K10" s="2"/>
    </row>
    <row r="11" spans="1:11" s="74" customFormat="1" ht="21.75" customHeight="1">
      <c r="A11" s="267" t="s">
        <v>256</v>
      </c>
      <c r="B11" s="270" t="s">
        <v>315</v>
      </c>
      <c r="C11" s="247" t="s">
        <v>140</v>
      </c>
      <c r="D11" s="86">
        <v>45579</v>
      </c>
      <c r="E11" s="62">
        <v>45585</v>
      </c>
      <c r="F11" s="233">
        <v>0.66666666666666663</v>
      </c>
      <c r="G11" s="114" t="s">
        <v>139</v>
      </c>
      <c r="H11" s="106">
        <v>45576</v>
      </c>
      <c r="I11" s="608"/>
      <c r="J11" s="2"/>
      <c r="K11" s="2"/>
    </row>
    <row r="12" spans="1:11" s="74" customFormat="1" ht="21.75" customHeight="1">
      <c r="A12" s="267" t="s">
        <v>226</v>
      </c>
      <c r="B12" s="270" t="s">
        <v>316</v>
      </c>
      <c r="C12" s="247" t="s">
        <v>140</v>
      </c>
      <c r="D12" s="86">
        <v>45586</v>
      </c>
      <c r="E12" s="62">
        <v>45591</v>
      </c>
      <c r="F12" s="233">
        <v>0.66666666666666663</v>
      </c>
      <c r="G12" s="114" t="s">
        <v>139</v>
      </c>
      <c r="H12" s="106">
        <v>45583</v>
      </c>
      <c r="I12" s="608"/>
      <c r="J12" s="2"/>
      <c r="K12" s="2"/>
    </row>
    <row r="13" spans="1:11" s="74" customFormat="1" ht="21.75" customHeight="1">
      <c r="A13" s="267" t="s">
        <v>256</v>
      </c>
      <c r="B13" s="270" t="s">
        <v>317</v>
      </c>
      <c r="C13" s="247" t="s">
        <v>140</v>
      </c>
      <c r="D13" s="86">
        <v>45593</v>
      </c>
      <c r="E13" s="62">
        <v>45598</v>
      </c>
      <c r="F13" s="233">
        <v>0.41666666666666669</v>
      </c>
      <c r="G13" s="114" t="s">
        <v>139</v>
      </c>
      <c r="H13" s="106">
        <v>45590</v>
      </c>
      <c r="I13" s="608"/>
      <c r="J13" s="2"/>
      <c r="K13" s="2"/>
    </row>
    <row r="14" spans="1:11" s="74" customFormat="1" ht="21.75" customHeight="1">
      <c r="A14" s="267" t="s">
        <v>318</v>
      </c>
      <c r="B14" s="270" t="s">
        <v>319</v>
      </c>
      <c r="C14" s="247" t="s">
        <v>138</v>
      </c>
      <c r="D14" s="86">
        <v>45596</v>
      </c>
      <c r="E14" s="62">
        <v>45601</v>
      </c>
      <c r="F14" s="233">
        <v>0.41666666666666669</v>
      </c>
      <c r="G14" s="114" t="s">
        <v>147</v>
      </c>
      <c r="H14" s="106">
        <v>45594</v>
      </c>
      <c r="I14" s="608"/>
      <c r="J14" s="2"/>
      <c r="K14" s="2"/>
    </row>
    <row r="15" spans="1:11" s="74" customFormat="1" ht="21.75" customHeight="1" thickBot="1">
      <c r="A15" s="354"/>
      <c r="B15" s="355"/>
      <c r="C15" s="356"/>
      <c r="D15" s="336"/>
      <c r="E15" s="65"/>
      <c r="F15" s="299"/>
      <c r="G15" s="357"/>
      <c r="H15" s="297"/>
      <c r="I15" s="609"/>
    </row>
    <row r="16" spans="1:11" s="74" customFormat="1" ht="12.75"/>
    <row r="17" spans="1:1">
      <c r="A17" s="78" t="s">
        <v>89</v>
      </c>
    </row>
  </sheetData>
  <mergeCells count="7">
    <mergeCell ref="I8:I15"/>
    <mergeCell ref="A1:I1"/>
    <mergeCell ref="A2:I2"/>
    <mergeCell ref="A3:I3"/>
    <mergeCell ref="C7:D7"/>
    <mergeCell ref="A4:I4"/>
    <mergeCell ref="F7:H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6"/>
  <sheetViews>
    <sheetView zoomScaleNormal="100" workbookViewId="0">
      <selection activeCell="A16" sqref="A16"/>
    </sheetView>
  </sheetViews>
  <sheetFormatPr defaultRowHeight="16.5"/>
  <cols>
    <col min="1" max="1" width="21.875" style="124" customWidth="1"/>
    <col min="2" max="2" width="4" style="124" customWidth="1"/>
    <col min="3" max="4" width="6.25" style="124" customWidth="1"/>
    <col min="5" max="5" width="20" style="124" customWidth="1"/>
    <col min="6" max="6" width="6.25" style="124" customWidth="1"/>
    <col min="7" max="10" width="9" style="124" customWidth="1"/>
    <col min="11" max="11" width="17.375" style="124" customWidth="1"/>
    <col min="12" max="12" width="15.125" style="124" customWidth="1"/>
    <col min="13" max="16384" width="9" style="124"/>
  </cols>
  <sheetData>
    <row r="1" spans="1:26" s="120" customFormat="1" ht="26.25">
      <c r="A1" s="518" t="s">
        <v>77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</row>
    <row r="2" spans="1:26" s="121" customFormat="1" ht="18.75">
      <c r="A2" s="519" t="s">
        <v>82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</row>
    <row r="3" spans="1:26" s="121" customFormat="1" ht="19.5" thickBot="1">
      <c r="A3" s="520" t="s">
        <v>83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</row>
    <row r="4" spans="1:26" s="163" customFormat="1" ht="17.25" customHeight="1" thickTop="1">
      <c r="A4" s="616" t="s">
        <v>107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</row>
    <row r="6" spans="1:26" s="135" customFormat="1" ht="12.75">
      <c r="A6" s="10" t="s">
        <v>36</v>
      </c>
    </row>
    <row r="7" spans="1:26" ht="17.25" thickBot="1">
      <c r="J7" s="126" t="s">
        <v>91</v>
      </c>
      <c r="K7" s="139">
        <f ca="1">TODAY()</f>
        <v>45560</v>
      </c>
      <c r="L7" s="120"/>
      <c r="M7" s="120"/>
    </row>
    <row r="8" spans="1:26" s="21" customFormat="1" ht="26.25" customHeight="1">
      <c r="A8" s="208" t="s">
        <v>1</v>
      </c>
      <c r="B8" s="617" t="s">
        <v>50</v>
      </c>
      <c r="C8" s="617"/>
      <c r="D8" s="447" t="s">
        <v>207</v>
      </c>
      <c r="E8" s="447" t="s">
        <v>208</v>
      </c>
      <c r="F8" s="447" t="s">
        <v>209</v>
      </c>
      <c r="G8" s="447" t="s">
        <v>119</v>
      </c>
      <c r="H8" s="447" t="s">
        <v>97</v>
      </c>
      <c r="I8" s="618" t="s">
        <v>115</v>
      </c>
      <c r="J8" s="618"/>
      <c r="K8" s="209" t="s">
        <v>87</v>
      </c>
      <c r="L8" s="121"/>
      <c r="M8" s="121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ht="26.25" customHeight="1">
      <c r="A9" s="266" t="s">
        <v>246</v>
      </c>
      <c r="B9" s="112" t="s">
        <v>135</v>
      </c>
      <c r="C9" s="265">
        <v>45570</v>
      </c>
      <c r="D9" s="265">
        <v>45572</v>
      </c>
      <c r="E9" s="265" t="s">
        <v>308</v>
      </c>
      <c r="F9" s="265">
        <v>45575</v>
      </c>
      <c r="G9" s="113">
        <v>45582</v>
      </c>
      <c r="H9" s="113">
        <v>45587</v>
      </c>
      <c r="I9" s="164" t="s">
        <v>244</v>
      </c>
      <c r="J9" s="113">
        <v>45566</v>
      </c>
      <c r="K9" s="614" t="s">
        <v>187</v>
      </c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</row>
    <row r="10" spans="1:26" s="264" customFormat="1" ht="26.25" customHeight="1">
      <c r="A10" s="266" t="s">
        <v>304</v>
      </c>
      <c r="B10" s="112" t="s">
        <v>139</v>
      </c>
      <c r="C10" s="265">
        <v>45576</v>
      </c>
      <c r="D10" s="265">
        <v>45579</v>
      </c>
      <c r="E10" s="265" t="s">
        <v>309</v>
      </c>
      <c r="F10" s="265">
        <v>45584</v>
      </c>
      <c r="G10" s="113">
        <v>45589</v>
      </c>
      <c r="H10" s="113">
        <v>45594</v>
      </c>
      <c r="I10" s="164" t="s">
        <v>222</v>
      </c>
      <c r="J10" s="113">
        <v>45572</v>
      </c>
      <c r="K10" s="614"/>
      <c r="L10" s="163"/>
      <c r="M10" s="163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</row>
    <row r="11" spans="1:26" s="264" customFormat="1" ht="26.25" customHeight="1">
      <c r="A11" s="266" t="s">
        <v>305</v>
      </c>
      <c r="B11" s="112" t="s">
        <v>135</v>
      </c>
      <c r="C11" s="265">
        <v>45584</v>
      </c>
      <c r="D11" s="265">
        <v>45587</v>
      </c>
      <c r="E11" s="265" t="s">
        <v>310</v>
      </c>
      <c r="F11" s="265">
        <v>45593</v>
      </c>
      <c r="G11" s="113">
        <v>45598</v>
      </c>
      <c r="H11" s="113">
        <v>45603</v>
      </c>
      <c r="I11" s="164" t="s">
        <v>244</v>
      </c>
      <c r="J11" s="113">
        <v>45580</v>
      </c>
      <c r="K11" s="614"/>
      <c r="L11" s="163"/>
      <c r="M11" s="163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 spans="1:26" s="264" customFormat="1" ht="26.25" customHeight="1">
      <c r="A12" s="266" t="s">
        <v>306</v>
      </c>
      <c r="B12" s="112" t="s">
        <v>138</v>
      </c>
      <c r="C12" s="265">
        <v>45589</v>
      </c>
      <c r="D12" s="265">
        <v>45562</v>
      </c>
      <c r="E12" s="265" t="s">
        <v>311</v>
      </c>
      <c r="F12" s="265">
        <v>45599</v>
      </c>
      <c r="G12" s="113">
        <v>45606</v>
      </c>
      <c r="H12" s="113">
        <v>45611</v>
      </c>
      <c r="I12" s="164" t="s">
        <v>279</v>
      </c>
      <c r="J12" s="113">
        <v>45586</v>
      </c>
      <c r="K12" s="614"/>
      <c r="L12" s="163"/>
      <c r="M12" s="163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6" ht="26.25" customHeight="1" thickBot="1">
      <c r="A13" s="448" t="s">
        <v>307</v>
      </c>
      <c r="B13" s="449" t="s">
        <v>138</v>
      </c>
      <c r="C13" s="450">
        <v>45596</v>
      </c>
      <c r="D13" s="450">
        <v>45599</v>
      </c>
      <c r="E13" s="450" t="s">
        <v>312</v>
      </c>
      <c r="F13" s="450">
        <v>45608</v>
      </c>
      <c r="G13" s="451">
        <v>45613</v>
      </c>
      <c r="H13" s="451">
        <v>45618</v>
      </c>
      <c r="I13" s="452" t="s">
        <v>279</v>
      </c>
      <c r="J13" s="451">
        <v>45593</v>
      </c>
      <c r="K13" s="615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</row>
    <row r="15" spans="1:26">
      <c r="A15" s="133" t="s">
        <v>89</v>
      </c>
    </row>
    <row r="26" spans="1:1">
      <c r="A26" s="133"/>
    </row>
  </sheetData>
  <mergeCells count="7">
    <mergeCell ref="K9:K13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4" sqref="A14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26" t="s">
        <v>77</v>
      </c>
      <c r="B1" s="526"/>
      <c r="C1" s="526"/>
      <c r="D1" s="526"/>
      <c r="E1" s="526"/>
      <c r="F1" s="526"/>
      <c r="G1" s="526"/>
      <c r="H1" s="526"/>
      <c r="I1" s="526"/>
    </row>
    <row r="2" spans="1:10" s="67" customFormat="1" ht="18.75">
      <c r="A2" s="527" t="s">
        <v>82</v>
      </c>
      <c r="B2" s="527"/>
      <c r="C2" s="527"/>
      <c r="D2" s="527"/>
      <c r="E2" s="527"/>
      <c r="F2" s="527"/>
      <c r="G2" s="527"/>
      <c r="H2" s="527"/>
      <c r="I2" s="527"/>
    </row>
    <row r="3" spans="1:10" s="67" customFormat="1" ht="19.5" thickBot="1">
      <c r="A3" s="528" t="s">
        <v>83</v>
      </c>
      <c r="B3" s="528"/>
      <c r="C3" s="528"/>
      <c r="D3" s="528"/>
      <c r="E3" s="528"/>
      <c r="F3" s="528"/>
      <c r="G3" s="528"/>
      <c r="H3" s="528"/>
      <c r="I3" s="528"/>
    </row>
    <row r="4" spans="1:10" s="14" customFormat="1" ht="30.75" customHeight="1" thickTop="1">
      <c r="A4" s="530" t="s">
        <v>108</v>
      </c>
      <c r="B4" s="530"/>
      <c r="C4" s="530"/>
      <c r="D4" s="530"/>
      <c r="E4" s="530"/>
      <c r="F4" s="530"/>
      <c r="G4" s="530"/>
      <c r="H4" s="530"/>
      <c r="I4" s="530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3" t="s">
        <v>91</v>
      </c>
      <c r="I5" s="94">
        <f ca="1">TODAY()</f>
        <v>45560</v>
      </c>
    </row>
    <row r="6" spans="1:10" ht="25.5">
      <c r="A6" s="212" t="s">
        <v>1</v>
      </c>
      <c r="B6" s="627" t="s">
        <v>3</v>
      </c>
      <c r="C6" s="627"/>
      <c r="D6" s="627" t="s">
        <v>50</v>
      </c>
      <c r="E6" s="627"/>
      <c r="F6" s="349" t="s">
        <v>84</v>
      </c>
      <c r="G6" s="628" t="s">
        <v>115</v>
      </c>
      <c r="H6" s="628"/>
      <c r="I6" s="213" t="s">
        <v>87</v>
      </c>
    </row>
    <row r="7" spans="1:10" s="74" customFormat="1" ht="20.25" customHeight="1">
      <c r="A7" s="300" t="s">
        <v>168</v>
      </c>
      <c r="B7" s="625" t="s">
        <v>265</v>
      </c>
      <c r="C7" s="626"/>
      <c r="D7" s="210" t="s">
        <v>135</v>
      </c>
      <c r="E7" s="210">
        <v>45563</v>
      </c>
      <c r="F7" s="210">
        <v>45566</v>
      </c>
      <c r="G7" s="211" t="s">
        <v>141</v>
      </c>
      <c r="H7" s="210">
        <v>45561</v>
      </c>
      <c r="I7" s="621" t="s">
        <v>122</v>
      </c>
      <c r="J7" s="418"/>
    </row>
    <row r="8" spans="1:10" s="74" customFormat="1" ht="20.25" customHeight="1">
      <c r="A8" s="214" t="s">
        <v>168</v>
      </c>
      <c r="B8" s="625" t="s">
        <v>266</v>
      </c>
      <c r="C8" s="626"/>
      <c r="D8" s="210" t="s">
        <v>135</v>
      </c>
      <c r="E8" s="210">
        <v>45570</v>
      </c>
      <c r="F8" s="210">
        <v>45573</v>
      </c>
      <c r="G8" s="211" t="s">
        <v>141</v>
      </c>
      <c r="H8" s="210">
        <v>45568</v>
      </c>
      <c r="I8" s="622"/>
    </row>
    <row r="9" spans="1:10" s="74" customFormat="1" ht="20.25" customHeight="1">
      <c r="A9" s="214" t="s">
        <v>168</v>
      </c>
      <c r="B9" s="625" t="s">
        <v>267</v>
      </c>
      <c r="C9" s="626"/>
      <c r="D9" s="210" t="s">
        <v>135</v>
      </c>
      <c r="E9" s="210">
        <v>45577</v>
      </c>
      <c r="F9" s="210">
        <v>45580</v>
      </c>
      <c r="G9" s="211" t="s">
        <v>141</v>
      </c>
      <c r="H9" s="210">
        <v>45575</v>
      </c>
      <c r="I9" s="622"/>
    </row>
    <row r="10" spans="1:10" s="74" customFormat="1" ht="20.25" customHeight="1">
      <c r="A10" s="342" t="s">
        <v>168</v>
      </c>
      <c r="B10" s="625" t="s">
        <v>268</v>
      </c>
      <c r="C10" s="626"/>
      <c r="D10" s="210" t="s">
        <v>135</v>
      </c>
      <c r="E10" s="210">
        <v>45584</v>
      </c>
      <c r="F10" s="210">
        <v>45587</v>
      </c>
      <c r="G10" s="211" t="s">
        <v>141</v>
      </c>
      <c r="H10" s="210">
        <v>45582</v>
      </c>
      <c r="I10" s="623"/>
    </row>
    <row r="11" spans="1:10" s="74" customFormat="1" ht="20.25" customHeight="1" thickBot="1">
      <c r="A11" s="301" t="s">
        <v>168</v>
      </c>
      <c r="B11" s="619" t="s">
        <v>269</v>
      </c>
      <c r="C11" s="620"/>
      <c r="D11" s="302" t="s">
        <v>135</v>
      </c>
      <c r="E11" s="302">
        <v>45591</v>
      </c>
      <c r="F11" s="302">
        <v>45594</v>
      </c>
      <c r="G11" s="303" t="s">
        <v>141</v>
      </c>
      <c r="H11" s="302">
        <v>45589</v>
      </c>
      <c r="I11" s="624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13">
    <mergeCell ref="A1:I1"/>
    <mergeCell ref="A2:I2"/>
    <mergeCell ref="A3:I3"/>
    <mergeCell ref="A4:I4"/>
    <mergeCell ref="B11:C11"/>
    <mergeCell ref="I7:I11"/>
    <mergeCell ref="B8:C8"/>
    <mergeCell ref="B9:C9"/>
    <mergeCell ref="B7:C7"/>
    <mergeCell ref="B6:C6"/>
    <mergeCell ref="B10:C10"/>
    <mergeCell ref="D6:E6"/>
    <mergeCell ref="G6:H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4"/>
  <sheetViews>
    <sheetView zoomScaleNormal="100" workbookViewId="0">
      <selection activeCell="A15" sqref="A15"/>
    </sheetView>
  </sheetViews>
  <sheetFormatPr defaultRowHeight="16.5"/>
  <cols>
    <col min="1" max="1" width="15.375" style="124" customWidth="1"/>
    <col min="2" max="2" width="7.25" style="124" bestFit="1" customWidth="1"/>
    <col min="3" max="4" width="6.75" style="124" customWidth="1"/>
    <col min="5" max="5" width="9" style="124" customWidth="1"/>
    <col min="6" max="7" width="9" style="124"/>
    <col min="8" max="8" width="15.375" style="124" customWidth="1"/>
    <col min="9" max="16384" width="9" style="124"/>
  </cols>
  <sheetData>
    <row r="1" spans="1:8" s="120" customFormat="1" ht="26.25">
      <c r="A1" s="518" t="s">
        <v>77</v>
      </c>
      <c r="B1" s="518"/>
      <c r="C1" s="518"/>
      <c r="D1" s="518"/>
      <c r="E1" s="518"/>
      <c r="F1" s="518"/>
      <c r="G1" s="518"/>
      <c r="H1" s="518"/>
    </row>
    <row r="2" spans="1:8" s="121" customFormat="1" ht="18.75">
      <c r="A2" s="519" t="s">
        <v>82</v>
      </c>
      <c r="B2" s="519"/>
      <c r="C2" s="519"/>
      <c r="D2" s="519"/>
      <c r="E2" s="519"/>
      <c r="F2" s="519"/>
      <c r="G2" s="519"/>
      <c r="H2" s="519"/>
    </row>
    <row r="3" spans="1:8" s="121" customFormat="1" ht="19.5" thickBot="1">
      <c r="A3" s="520" t="s">
        <v>83</v>
      </c>
      <c r="B3" s="520"/>
      <c r="C3" s="520"/>
      <c r="D3" s="520"/>
      <c r="E3" s="520"/>
      <c r="F3" s="520"/>
      <c r="G3" s="520"/>
      <c r="H3" s="520"/>
    </row>
    <row r="4" spans="1:8" s="163" customFormat="1" ht="24.75" customHeight="1" thickTop="1">
      <c r="A4" s="530" t="s">
        <v>109</v>
      </c>
      <c r="B4" s="530"/>
      <c r="C4" s="530"/>
      <c r="D4" s="530"/>
      <c r="E4" s="530"/>
      <c r="F4" s="530"/>
      <c r="G4" s="530"/>
      <c r="H4" s="530"/>
    </row>
    <row r="5" spans="1:8">
      <c r="A5" s="165" t="s">
        <v>36</v>
      </c>
    </row>
    <row r="6" spans="1:8" ht="17.25" thickBot="1">
      <c r="G6" s="126" t="s">
        <v>91</v>
      </c>
      <c r="H6" s="139">
        <f ca="1">TODAY()</f>
        <v>45560</v>
      </c>
    </row>
    <row r="7" spans="1:8" ht="32.25" customHeight="1">
      <c r="A7" s="215" t="s">
        <v>1</v>
      </c>
      <c r="B7" s="411"/>
      <c r="C7" s="632" t="s">
        <v>0</v>
      </c>
      <c r="D7" s="632"/>
      <c r="E7" s="411" t="s">
        <v>121</v>
      </c>
      <c r="F7" s="633" t="s">
        <v>112</v>
      </c>
      <c r="G7" s="633"/>
      <c r="H7" s="216" t="s">
        <v>87</v>
      </c>
    </row>
    <row r="8" spans="1:8" s="76" customFormat="1" ht="24" customHeight="1">
      <c r="A8" s="85" t="s">
        <v>330</v>
      </c>
      <c r="B8" s="96" t="s">
        <v>332</v>
      </c>
      <c r="C8" s="96" t="s">
        <v>138</v>
      </c>
      <c r="D8" s="75">
        <v>45568</v>
      </c>
      <c r="E8" s="75">
        <v>45571</v>
      </c>
      <c r="F8" s="280">
        <v>0.625</v>
      </c>
      <c r="G8" s="75">
        <v>45565</v>
      </c>
      <c r="H8" s="538" t="s">
        <v>137</v>
      </c>
    </row>
    <row r="9" spans="1:8" s="76" customFormat="1" ht="24" customHeight="1">
      <c r="A9" s="332" t="s">
        <v>331</v>
      </c>
      <c r="B9" s="96" t="s">
        <v>332</v>
      </c>
      <c r="C9" s="96" t="s">
        <v>138</v>
      </c>
      <c r="D9" s="75">
        <v>45575</v>
      </c>
      <c r="E9" s="75">
        <v>45578</v>
      </c>
      <c r="F9" s="280">
        <v>0.625</v>
      </c>
      <c r="G9" s="75">
        <v>45572</v>
      </c>
      <c r="H9" s="629"/>
    </row>
    <row r="10" spans="1:8" s="76" customFormat="1" ht="24" customHeight="1">
      <c r="A10" s="85" t="s">
        <v>99</v>
      </c>
      <c r="B10" s="96" t="s">
        <v>99</v>
      </c>
      <c r="C10" s="96" t="s">
        <v>138</v>
      </c>
      <c r="D10" s="75">
        <v>45582</v>
      </c>
      <c r="E10" s="75">
        <v>45585</v>
      </c>
      <c r="F10" s="280">
        <v>0.625</v>
      </c>
      <c r="G10" s="75">
        <v>45579</v>
      </c>
      <c r="H10" s="629"/>
    </row>
    <row r="11" spans="1:8" s="76" customFormat="1" ht="24" customHeight="1">
      <c r="A11" s="436" t="s">
        <v>99</v>
      </c>
      <c r="B11" s="437" t="s">
        <v>99</v>
      </c>
      <c r="C11" s="437" t="s">
        <v>138</v>
      </c>
      <c r="D11" s="399">
        <v>45589</v>
      </c>
      <c r="E11" s="399">
        <v>45592</v>
      </c>
      <c r="F11" s="438">
        <v>0.625</v>
      </c>
      <c r="G11" s="399">
        <v>45586</v>
      </c>
      <c r="H11" s="630"/>
    </row>
    <row r="12" spans="1:8" s="76" customFormat="1" ht="24" customHeight="1" thickBot="1">
      <c r="A12" s="415" t="s">
        <v>99</v>
      </c>
      <c r="B12" s="335" t="s">
        <v>99</v>
      </c>
      <c r="C12" s="335" t="s">
        <v>138</v>
      </c>
      <c r="D12" s="268">
        <v>45596</v>
      </c>
      <c r="E12" s="268">
        <v>45599</v>
      </c>
      <c r="F12" s="347">
        <v>0.625</v>
      </c>
      <c r="G12" s="268">
        <v>45593</v>
      </c>
      <c r="H12" s="631"/>
    </row>
    <row r="13" spans="1:8" s="76" customFormat="1" ht="12.75"/>
    <row r="14" spans="1:8" s="76" customFormat="1" ht="12.75">
      <c r="A14" s="133" t="s">
        <v>89</v>
      </c>
    </row>
  </sheetData>
  <mergeCells count="7">
    <mergeCell ref="H8:H12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25" sqref="A25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26" t="s">
        <v>77</v>
      </c>
      <c r="B1" s="526"/>
      <c r="C1" s="526"/>
      <c r="D1" s="526"/>
      <c r="E1" s="526"/>
      <c r="F1" s="526"/>
      <c r="G1" s="526"/>
      <c r="H1" s="526"/>
    </row>
    <row r="2" spans="1:26" s="67" customFormat="1" ht="18.75">
      <c r="A2" s="527" t="s">
        <v>82</v>
      </c>
      <c r="B2" s="527"/>
      <c r="C2" s="527"/>
      <c r="D2" s="527"/>
      <c r="E2" s="527"/>
      <c r="F2" s="527"/>
      <c r="G2" s="527"/>
      <c r="H2" s="527"/>
    </row>
    <row r="3" spans="1:26" s="67" customFormat="1" ht="19.5" thickBot="1">
      <c r="A3" s="528" t="s">
        <v>83</v>
      </c>
      <c r="B3" s="528"/>
      <c r="C3" s="528"/>
      <c r="D3" s="528"/>
      <c r="E3" s="528"/>
      <c r="F3" s="528"/>
      <c r="G3" s="528"/>
      <c r="H3" s="528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30" t="s">
        <v>73</v>
      </c>
      <c r="B4" s="530"/>
      <c r="C4" s="530"/>
      <c r="D4" s="530"/>
      <c r="E4" s="530"/>
      <c r="F4" s="530"/>
      <c r="G4" s="530"/>
      <c r="H4" s="53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8"/>
      <c r="C5" s="88"/>
      <c r="D5" s="88"/>
      <c r="E5" s="88"/>
      <c r="F5" s="88"/>
      <c r="G5" s="126" t="s">
        <v>91</v>
      </c>
      <c r="H5" s="139">
        <f ca="1">TODAY()</f>
        <v>45560</v>
      </c>
      <c r="I5" s="21"/>
      <c r="J5" s="21"/>
      <c r="K5" s="94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36" t="s">
        <v>60</v>
      </c>
      <c r="B6" s="638" t="s">
        <v>49</v>
      </c>
      <c r="C6" s="59" t="s">
        <v>61</v>
      </c>
      <c r="D6" s="59" t="s">
        <v>61</v>
      </c>
      <c r="E6" s="118" t="s">
        <v>62</v>
      </c>
      <c r="F6" s="640" t="s">
        <v>63</v>
      </c>
      <c r="G6" s="641"/>
      <c r="H6" s="634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37"/>
      <c r="B7" s="639"/>
      <c r="C7" s="217" t="s">
        <v>65</v>
      </c>
      <c r="D7" s="217" t="s">
        <v>66</v>
      </c>
      <c r="E7" s="218" t="s">
        <v>70</v>
      </c>
      <c r="F7" s="218" t="s">
        <v>74</v>
      </c>
      <c r="G7" s="218" t="s">
        <v>75</v>
      </c>
      <c r="H7" s="635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7" t="s">
        <v>235</v>
      </c>
      <c r="B8" s="61" t="s">
        <v>261</v>
      </c>
      <c r="C8" s="343">
        <v>0.41666666666666702</v>
      </c>
      <c r="D8" s="62">
        <v>45536</v>
      </c>
      <c r="E8" s="62">
        <v>45540</v>
      </c>
      <c r="F8" s="62">
        <v>45547</v>
      </c>
      <c r="G8" s="62">
        <v>45548</v>
      </c>
      <c r="H8" s="87" t="s">
        <v>90</v>
      </c>
    </row>
    <row r="9" spans="1:26" s="21" customFormat="1" ht="17.25" customHeight="1">
      <c r="A9" s="327" t="s">
        <v>236</v>
      </c>
      <c r="B9" s="328" t="s">
        <v>262</v>
      </c>
      <c r="C9" s="343">
        <v>0.41666666666666702</v>
      </c>
      <c r="D9" s="62">
        <v>45543</v>
      </c>
      <c r="E9" s="62">
        <v>45547</v>
      </c>
      <c r="F9" s="62">
        <v>45554</v>
      </c>
      <c r="G9" s="62">
        <v>45555</v>
      </c>
      <c r="H9" s="87" t="s">
        <v>90</v>
      </c>
    </row>
    <row r="10" spans="1:26" s="21" customFormat="1" ht="17.25" customHeight="1">
      <c r="A10" s="107" t="s">
        <v>206</v>
      </c>
      <c r="B10" s="61" t="s">
        <v>261</v>
      </c>
      <c r="C10" s="343">
        <v>0.41666666666666702</v>
      </c>
      <c r="D10" s="62">
        <v>45550</v>
      </c>
      <c r="E10" s="62">
        <v>45554</v>
      </c>
      <c r="F10" s="62">
        <v>45561</v>
      </c>
      <c r="G10" s="62">
        <v>45562</v>
      </c>
      <c r="H10" s="87" t="s">
        <v>90</v>
      </c>
    </row>
    <row r="11" spans="1:26" s="21" customFormat="1" ht="17.25" customHeight="1">
      <c r="A11" s="377" t="s">
        <v>235</v>
      </c>
      <c r="B11" s="378" t="s">
        <v>263</v>
      </c>
      <c r="C11" s="367">
        <v>0.41666666666666702</v>
      </c>
      <c r="D11" s="278">
        <v>45557</v>
      </c>
      <c r="E11" s="278">
        <v>45561</v>
      </c>
      <c r="F11" s="278">
        <v>45568</v>
      </c>
      <c r="G11" s="278">
        <v>45569</v>
      </c>
      <c r="H11" s="379" t="s">
        <v>90</v>
      </c>
    </row>
    <row r="12" spans="1:26" s="21" customFormat="1" ht="17.25" customHeight="1">
      <c r="A12" s="377"/>
      <c r="B12" s="378"/>
      <c r="C12" s="367"/>
      <c r="D12" s="278"/>
      <c r="E12" s="278"/>
      <c r="F12" s="278"/>
      <c r="G12" s="278"/>
      <c r="H12" s="379"/>
    </row>
    <row r="13" spans="1:26" s="21" customFormat="1" ht="17.25" customHeight="1" thickBot="1">
      <c r="A13" s="105"/>
      <c r="B13" s="64"/>
      <c r="C13" s="344"/>
      <c r="D13" s="65"/>
      <c r="E13" s="65"/>
      <c r="F13" s="65"/>
      <c r="G13" s="65"/>
      <c r="H13" s="292"/>
    </row>
    <row r="15" spans="1:26" ht="17.25" thickBot="1"/>
    <row r="16" spans="1:26">
      <c r="A16" s="636" t="s">
        <v>60</v>
      </c>
      <c r="B16" s="638" t="s">
        <v>49</v>
      </c>
      <c r="C16" s="59" t="s">
        <v>61</v>
      </c>
      <c r="D16" s="59" t="s">
        <v>61</v>
      </c>
      <c r="E16" s="118" t="s">
        <v>62</v>
      </c>
      <c r="F16" s="640" t="s">
        <v>63</v>
      </c>
      <c r="G16" s="641"/>
      <c r="H16" s="641"/>
      <c r="I16" s="634" t="s">
        <v>64</v>
      </c>
    </row>
    <row r="17" spans="1:9">
      <c r="A17" s="637"/>
      <c r="B17" s="639"/>
      <c r="C17" s="217" t="s">
        <v>65</v>
      </c>
      <c r="D17" s="217" t="s">
        <v>66</v>
      </c>
      <c r="E17" s="218" t="s">
        <v>70</v>
      </c>
      <c r="F17" s="218" t="s">
        <v>71</v>
      </c>
      <c r="G17" s="218" t="s">
        <v>72</v>
      </c>
      <c r="H17" s="218" t="s">
        <v>96</v>
      </c>
      <c r="I17" s="635"/>
    </row>
    <row r="18" spans="1:9">
      <c r="A18" s="107" t="s">
        <v>192</v>
      </c>
      <c r="B18" s="61" t="s">
        <v>260</v>
      </c>
      <c r="C18" s="261" t="s">
        <v>148</v>
      </c>
      <c r="D18" s="62">
        <v>45565</v>
      </c>
      <c r="E18" s="62">
        <v>45568</v>
      </c>
      <c r="F18" s="62">
        <v>45579</v>
      </c>
      <c r="G18" s="62">
        <v>45580</v>
      </c>
      <c r="H18" s="62">
        <v>45581</v>
      </c>
      <c r="I18" s="87" t="s">
        <v>90</v>
      </c>
    </row>
    <row r="19" spans="1:9">
      <c r="A19" s="107" t="s">
        <v>166</v>
      </c>
      <c r="B19" s="61" t="s">
        <v>220</v>
      </c>
      <c r="C19" s="261" t="s">
        <v>148</v>
      </c>
      <c r="D19" s="62">
        <v>45572</v>
      </c>
      <c r="E19" s="62">
        <v>45575</v>
      </c>
      <c r="F19" s="62">
        <v>45586</v>
      </c>
      <c r="G19" s="62">
        <v>45587</v>
      </c>
      <c r="H19" s="62">
        <v>45588</v>
      </c>
      <c r="I19" s="87" t="s">
        <v>90</v>
      </c>
    </row>
    <row r="20" spans="1:9">
      <c r="A20" s="107" t="s">
        <v>206</v>
      </c>
      <c r="B20" s="61" t="s">
        <v>263</v>
      </c>
      <c r="C20" s="261" t="s">
        <v>148</v>
      </c>
      <c r="D20" s="62">
        <v>45579</v>
      </c>
      <c r="E20" s="62">
        <v>45582</v>
      </c>
      <c r="F20" s="62">
        <v>45595</v>
      </c>
      <c r="G20" s="62">
        <v>45596</v>
      </c>
      <c r="H20" s="62">
        <v>45597</v>
      </c>
      <c r="I20" s="87" t="s">
        <v>90</v>
      </c>
    </row>
    <row r="21" spans="1:9">
      <c r="A21" s="107" t="s">
        <v>192</v>
      </c>
      <c r="B21" s="61" t="s">
        <v>345</v>
      </c>
      <c r="C21" s="261" t="s">
        <v>148</v>
      </c>
      <c r="D21" s="62">
        <v>45586</v>
      </c>
      <c r="E21" s="62">
        <v>45589</v>
      </c>
      <c r="F21" s="62">
        <v>45600</v>
      </c>
      <c r="G21" s="62">
        <v>45601</v>
      </c>
      <c r="H21" s="62">
        <v>45602</v>
      </c>
      <c r="I21" s="87" t="s">
        <v>90</v>
      </c>
    </row>
    <row r="22" spans="1:9" ht="17.25" thickBot="1">
      <c r="A22" s="105" t="s">
        <v>166</v>
      </c>
      <c r="B22" s="64" t="s">
        <v>348</v>
      </c>
      <c r="C22" s="362" t="s">
        <v>148</v>
      </c>
      <c r="D22" s="65">
        <v>45593</v>
      </c>
      <c r="E22" s="65">
        <v>45596</v>
      </c>
      <c r="F22" s="65">
        <v>45607</v>
      </c>
      <c r="G22" s="65">
        <v>45608</v>
      </c>
      <c r="H22" s="65">
        <v>45609</v>
      </c>
      <c r="I22" s="292" t="s">
        <v>90</v>
      </c>
    </row>
    <row r="24" spans="1:9">
      <c r="A24" s="78" t="s">
        <v>89</v>
      </c>
    </row>
  </sheetData>
  <mergeCells count="12">
    <mergeCell ref="A1:H1"/>
    <mergeCell ref="A2:H2"/>
    <mergeCell ref="A3:H3"/>
    <mergeCell ref="A4:H4"/>
    <mergeCell ref="A6:A7"/>
    <mergeCell ref="I16:I17"/>
    <mergeCell ref="A16:A17"/>
    <mergeCell ref="B16:B17"/>
    <mergeCell ref="F6:G6"/>
    <mergeCell ref="H6:H7"/>
    <mergeCell ref="F16:H16"/>
    <mergeCell ref="B6:B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4"/>
  <sheetViews>
    <sheetView zoomScaleNormal="100" workbookViewId="0">
      <selection activeCell="A14" sqref="A14"/>
    </sheetView>
  </sheetViews>
  <sheetFormatPr defaultRowHeight="12.75"/>
  <cols>
    <col min="1" max="1" width="16" style="134" customWidth="1"/>
    <col min="2" max="2" width="7.125" style="134" customWidth="1"/>
    <col min="3" max="3" width="3.875" style="134" customWidth="1"/>
    <col min="4" max="4" width="8.875" style="134" customWidth="1"/>
    <col min="5" max="5" width="9.125" style="134" customWidth="1"/>
    <col min="6" max="6" width="11.5" style="134" customWidth="1"/>
    <col min="7" max="7" width="9" style="134" customWidth="1"/>
    <col min="8" max="8" width="9.875" style="134" customWidth="1"/>
    <col min="9" max="9" width="16.75" style="134" customWidth="1"/>
    <col min="10" max="16384" width="9" style="134"/>
  </cols>
  <sheetData>
    <row r="1" spans="1:9" s="120" customFormat="1" ht="26.25">
      <c r="A1" s="518" t="s">
        <v>77</v>
      </c>
      <c r="B1" s="518"/>
      <c r="C1" s="518"/>
      <c r="D1" s="518"/>
      <c r="E1" s="518"/>
      <c r="F1" s="518"/>
      <c r="G1" s="518"/>
      <c r="H1" s="518"/>
      <c r="I1" s="518"/>
    </row>
    <row r="2" spans="1:9" s="121" customFormat="1" ht="18.75">
      <c r="A2" s="519" t="s">
        <v>82</v>
      </c>
      <c r="B2" s="519"/>
      <c r="C2" s="519"/>
      <c r="D2" s="519"/>
      <c r="E2" s="519"/>
      <c r="F2" s="519"/>
      <c r="G2" s="519"/>
      <c r="H2" s="519"/>
      <c r="I2" s="519"/>
    </row>
    <row r="3" spans="1:9" s="121" customFormat="1" ht="19.5" thickBot="1">
      <c r="A3" s="520" t="s">
        <v>83</v>
      </c>
      <c r="B3" s="520"/>
      <c r="C3" s="520"/>
      <c r="D3" s="520"/>
      <c r="E3" s="520"/>
      <c r="F3" s="520"/>
      <c r="G3" s="520"/>
      <c r="H3" s="520"/>
      <c r="I3" s="520"/>
    </row>
    <row r="4" spans="1:9" s="135" customFormat="1" ht="23.25" customHeight="1" thickTop="1">
      <c r="A4" s="523" t="s">
        <v>54</v>
      </c>
      <c r="B4" s="523"/>
      <c r="C4" s="523"/>
      <c r="D4" s="523"/>
      <c r="E4" s="523"/>
      <c r="F4" s="523"/>
      <c r="G4" s="523"/>
      <c r="H4" s="523"/>
      <c r="I4" s="523"/>
    </row>
    <row r="5" spans="1:9" s="135" customFormat="1" ht="21.75" customHeight="1" thickBot="1">
      <c r="A5" s="136" t="s">
        <v>45</v>
      </c>
      <c r="B5" s="137"/>
      <c r="C5" s="137"/>
      <c r="D5" s="121"/>
      <c r="E5" s="138"/>
      <c r="F5" s="121"/>
      <c r="G5" s="121"/>
      <c r="H5" s="126" t="s">
        <v>2</v>
      </c>
      <c r="I5" s="139">
        <f ca="1">TODAY()</f>
        <v>45560</v>
      </c>
    </row>
    <row r="6" spans="1:9" ht="26.25" customHeight="1">
      <c r="A6" s="179" t="s">
        <v>1</v>
      </c>
      <c r="B6" s="521" t="s">
        <v>49</v>
      </c>
      <c r="C6" s="521"/>
      <c r="D6" s="521" t="s">
        <v>0</v>
      </c>
      <c r="E6" s="521"/>
      <c r="F6" s="453" t="s">
        <v>55</v>
      </c>
      <c r="G6" s="522" t="s">
        <v>41</v>
      </c>
      <c r="H6" s="522"/>
      <c r="I6" s="180" t="s">
        <v>46</v>
      </c>
    </row>
    <row r="7" spans="1:9" s="140" customFormat="1" ht="18.75" customHeight="1">
      <c r="A7" s="181" t="s">
        <v>237</v>
      </c>
      <c r="B7" s="174">
        <v>2030</v>
      </c>
      <c r="C7" s="175" t="s">
        <v>47</v>
      </c>
      <c r="D7" s="176" t="s">
        <v>140</v>
      </c>
      <c r="E7" s="177">
        <v>45565</v>
      </c>
      <c r="F7" s="177">
        <v>45570</v>
      </c>
      <c r="G7" s="178" t="s">
        <v>59</v>
      </c>
      <c r="H7" s="177">
        <v>45562</v>
      </c>
      <c r="I7" s="515" t="s">
        <v>142</v>
      </c>
    </row>
    <row r="8" spans="1:9" s="140" customFormat="1" ht="18.75" customHeight="1">
      <c r="A8" s="181" t="s">
        <v>383</v>
      </c>
      <c r="B8" s="174" t="s">
        <v>384</v>
      </c>
      <c r="C8" s="175" t="s">
        <v>47</v>
      </c>
      <c r="D8" s="176" t="s">
        <v>135</v>
      </c>
      <c r="E8" s="177">
        <v>45570</v>
      </c>
      <c r="F8" s="177">
        <v>45574</v>
      </c>
      <c r="G8" s="178" t="s">
        <v>59</v>
      </c>
      <c r="H8" s="177">
        <v>45569</v>
      </c>
      <c r="I8" s="516"/>
    </row>
    <row r="9" spans="1:9" s="140" customFormat="1" ht="18.75" customHeight="1">
      <c r="A9" s="182" t="s">
        <v>383</v>
      </c>
      <c r="B9" s="174" t="s">
        <v>385</v>
      </c>
      <c r="C9" s="175" t="s">
        <v>47</v>
      </c>
      <c r="D9" s="176" t="s">
        <v>144</v>
      </c>
      <c r="E9" s="177">
        <v>45578</v>
      </c>
      <c r="F9" s="177">
        <v>45582</v>
      </c>
      <c r="G9" s="178" t="s">
        <v>59</v>
      </c>
      <c r="H9" s="177">
        <v>45576</v>
      </c>
      <c r="I9" s="516"/>
    </row>
    <row r="10" spans="1:9" s="140" customFormat="1" ht="18.75" customHeight="1">
      <c r="A10" s="182" t="s">
        <v>264</v>
      </c>
      <c r="B10" s="174" t="s">
        <v>386</v>
      </c>
      <c r="C10" s="175" t="s">
        <v>47</v>
      </c>
      <c r="D10" s="176" t="s">
        <v>135</v>
      </c>
      <c r="E10" s="177">
        <v>45584</v>
      </c>
      <c r="F10" s="177">
        <v>45588</v>
      </c>
      <c r="G10" s="178" t="s">
        <v>59</v>
      </c>
      <c r="H10" s="177">
        <v>45583</v>
      </c>
      <c r="I10" s="516"/>
    </row>
    <row r="11" spans="1:9" s="140" customFormat="1" ht="18.75" customHeight="1">
      <c r="A11" s="182" t="s">
        <v>264</v>
      </c>
      <c r="B11" s="174" t="s">
        <v>387</v>
      </c>
      <c r="C11" s="175" t="s">
        <v>47</v>
      </c>
      <c r="D11" s="176" t="s">
        <v>144</v>
      </c>
      <c r="E11" s="177">
        <v>45592</v>
      </c>
      <c r="F11" s="177">
        <v>45596</v>
      </c>
      <c r="G11" s="178" t="s">
        <v>59</v>
      </c>
      <c r="H11" s="177">
        <v>45590</v>
      </c>
      <c r="I11" s="516"/>
    </row>
    <row r="12" spans="1:9" s="140" customFormat="1" ht="18.75" customHeight="1" thickBot="1">
      <c r="A12" s="454"/>
      <c r="B12" s="455"/>
      <c r="C12" s="456"/>
      <c r="D12" s="457"/>
      <c r="E12" s="458"/>
      <c r="F12" s="458"/>
      <c r="G12" s="455"/>
      <c r="H12" s="456"/>
      <c r="I12" s="517"/>
    </row>
    <row r="14" spans="1:9">
      <c r="A14" s="133" t="s">
        <v>89</v>
      </c>
    </row>
  </sheetData>
  <mergeCells count="8">
    <mergeCell ref="I7:I12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9" sqref="A19"/>
    </sheetView>
  </sheetViews>
  <sheetFormatPr defaultRowHeight="16.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26" t="s">
        <v>77</v>
      </c>
      <c r="B1" s="526"/>
      <c r="C1" s="526"/>
      <c r="D1" s="526"/>
      <c r="E1" s="526"/>
      <c r="F1" s="526"/>
      <c r="G1" s="526"/>
      <c r="H1" s="526"/>
      <c r="I1" s="526"/>
      <c r="J1" s="526"/>
    </row>
    <row r="2" spans="1:10" s="67" customFormat="1" ht="18.75">
      <c r="A2" s="527" t="s">
        <v>82</v>
      </c>
      <c r="B2" s="527"/>
      <c r="C2" s="527"/>
      <c r="D2" s="527"/>
      <c r="E2" s="527"/>
      <c r="F2" s="527"/>
      <c r="G2" s="527"/>
      <c r="H2" s="527"/>
      <c r="I2" s="527"/>
      <c r="J2" s="527"/>
    </row>
    <row r="3" spans="1:10" s="67" customFormat="1" ht="19.5" thickBot="1">
      <c r="A3" s="528" t="s">
        <v>83</v>
      </c>
      <c r="B3" s="528"/>
      <c r="C3" s="528"/>
      <c r="D3" s="528"/>
      <c r="E3" s="528"/>
      <c r="F3" s="528"/>
      <c r="G3" s="528"/>
      <c r="H3" s="528"/>
      <c r="I3" s="528"/>
      <c r="J3" s="528"/>
    </row>
    <row r="4" spans="1:10" s="4" customFormat="1" ht="21" thickTop="1">
      <c r="A4" s="530" t="s">
        <v>5</v>
      </c>
      <c r="B4" s="530"/>
      <c r="C4" s="530"/>
      <c r="D4" s="530"/>
      <c r="E4" s="530"/>
      <c r="F4" s="530"/>
      <c r="G4" s="530"/>
      <c r="H4" s="530"/>
      <c r="I4" s="530"/>
      <c r="J4" s="530"/>
    </row>
    <row r="5" spans="1:10">
      <c r="A5" s="6"/>
    </row>
    <row r="6" spans="1:10" ht="17.25" thickBot="1">
      <c r="A6" s="9" t="s">
        <v>36</v>
      </c>
      <c r="H6" s="95"/>
      <c r="I6" s="93" t="s">
        <v>2</v>
      </c>
      <c r="J6" s="94">
        <f ca="1">TODAY()</f>
        <v>45560</v>
      </c>
    </row>
    <row r="7" spans="1:10" s="60" customFormat="1" ht="39" customHeight="1">
      <c r="A7" s="183" t="s">
        <v>1</v>
      </c>
      <c r="B7" s="184" t="s">
        <v>49</v>
      </c>
      <c r="C7" s="529" t="s">
        <v>50</v>
      </c>
      <c r="D7" s="529"/>
      <c r="E7" s="185" t="s">
        <v>120</v>
      </c>
      <c r="F7" s="186" t="s">
        <v>98</v>
      </c>
      <c r="G7" s="186" t="s">
        <v>32</v>
      </c>
      <c r="H7" s="531" t="s">
        <v>110</v>
      </c>
      <c r="I7" s="531"/>
      <c r="J7" s="187" t="s">
        <v>87</v>
      </c>
    </row>
    <row r="8" spans="1:10" s="20" customFormat="1" ht="20.25" customHeight="1">
      <c r="A8" s="103" t="s">
        <v>204</v>
      </c>
      <c r="B8" s="100" t="s">
        <v>259</v>
      </c>
      <c r="C8" s="61" t="s">
        <v>165</v>
      </c>
      <c r="D8" s="337">
        <v>45560</v>
      </c>
      <c r="E8" s="337"/>
      <c r="F8" s="337">
        <v>45564</v>
      </c>
      <c r="G8" s="337"/>
      <c r="H8" s="91" t="s">
        <v>205</v>
      </c>
      <c r="I8" s="106">
        <v>45556</v>
      </c>
      <c r="J8" s="524" t="s">
        <v>130</v>
      </c>
    </row>
    <row r="9" spans="1:10" s="20" customFormat="1" ht="20.25" customHeight="1">
      <c r="A9" s="103" t="s">
        <v>192</v>
      </c>
      <c r="B9" s="100" t="s">
        <v>260</v>
      </c>
      <c r="C9" s="61" t="s">
        <v>135</v>
      </c>
      <c r="D9" s="337">
        <v>45570</v>
      </c>
      <c r="E9" s="337">
        <v>45573</v>
      </c>
      <c r="F9" s="337"/>
      <c r="G9" s="337">
        <v>45575</v>
      </c>
      <c r="H9" s="91" t="s">
        <v>95</v>
      </c>
      <c r="I9" s="106">
        <v>45567</v>
      </c>
      <c r="J9" s="524"/>
    </row>
    <row r="10" spans="1:10" s="20" customFormat="1" ht="20.25" customHeight="1">
      <c r="A10" s="103" t="s">
        <v>190</v>
      </c>
      <c r="B10" s="100" t="s">
        <v>342</v>
      </c>
      <c r="C10" s="61" t="s">
        <v>165</v>
      </c>
      <c r="D10" s="337">
        <v>45574</v>
      </c>
      <c r="E10" s="337"/>
      <c r="F10" s="337">
        <v>45578</v>
      </c>
      <c r="G10" s="337"/>
      <c r="H10" s="91" t="s">
        <v>205</v>
      </c>
      <c r="I10" s="106">
        <v>45570</v>
      </c>
      <c r="J10" s="524"/>
    </row>
    <row r="11" spans="1:10" s="20" customFormat="1" ht="20.25" customHeight="1">
      <c r="A11" s="103" t="s">
        <v>166</v>
      </c>
      <c r="B11" s="100" t="s">
        <v>220</v>
      </c>
      <c r="C11" s="61" t="s">
        <v>135</v>
      </c>
      <c r="D11" s="337">
        <v>45577</v>
      </c>
      <c r="E11" s="337">
        <v>45580</v>
      </c>
      <c r="F11" s="337"/>
      <c r="G11" s="337">
        <v>45582</v>
      </c>
      <c r="H11" s="91" t="s">
        <v>95</v>
      </c>
      <c r="I11" s="106">
        <v>45574</v>
      </c>
      <c r="J11" s="524"/>
    </row>
    <row r="12" spans="1:10" s="20" customFormat="1" ht="20.25" customHeight="1">
      <c r="A12" s="103" t="s">
        <v>191</v>
      </c>
      <c r="B12" s="100" t="s">
        <v>343</v>
      </c>
      <c r="C12" s="61" t="s">
        <v>165</v>
      </c>
      <c r="D12" s="337">
        <v>45581</v>
      </c>
      <c r="E12" s="337"/>
      <c r="F12" s="337">
        <v>45585</v>
      </c>
      <c r="G12" s="337"/>
      <c r="H12" s="91" t="s">
        <v>205</v>
      </c>
      <c r="I12" s="106">
        <v>45577</v>
      </c>
      <c r="J12" s="524"/>
    </row>
    <row r="13" spans="1:10" s="20" customFormat="1" ht="20.25" customHeight="1">
      <c r="A13" s="103" t="s">
        <v>228</v>
      </c>
      <c r="B13" s="100"/>
      <c r="C13" s="61" t="s">
        <v>135</v>
      </c>
      <c r="D13" s="337">
        <v>45584</v>
      </c>
      <c r="E13" s="337"/>
      <c r="F13" s="337"/>
      <c r="G13" s="337"/>
      <c r="H13" s="91" t="s">
        <v>95</v>
      </c>
      <c r="I13" s="106">
        <v>45581</v>
      </c>
      <c r="J13" s="524"/>
    </row>
    <row r="14" spans="1:10" s="20" customFormat="1" ht="20.25" customHeight="1">
      <c r="A14" s="103" t="s">
        <v>204</v>
      </c>
      <c r="B14" s="100" t="s">
        <v>344</v>
      </c>
      <c r="C14" s="61" t="s">
        <v>165</v>
      </c>
      <c r="D14" s="337">
        <v>45588</v>
      </c>
      <c r="E14" s="337">
        <v>45591</v>
      </c>
      <c r="F14" s="337">
        <v>45592</v>
      </c>
      <c r="G14" s="337">
        <v>45594</v>
      </c>
      <c r="H14" s="91" t="s">
        <v>205</v>
      </c>
      <c r="I14" s="106">
        <v>45584</v>
      </c>
      <c r="J14" s="524"/>
    </row>
    <row r="15" spans="1:10" s="20" customFormat="1" ht="20.25" customHeight="1">
      <c r="A15" s="103" t="s">
        <v>192</v>
      </c>
      <c r="B15" s="100" t="s">
        <v>345</v>
      </c>
      <c r="C15" s="61" t="s">
        <v>135</v>
      </c>
      <c r="D15" s="337">
        <v>45591</v>
      </c>
      <c r="E15" s="337">
        <v>45594</v>
      </c>
      <c r="F15" s="337"/>
      <c r="G15" s="337">
        <v>45596</v>
      </c>
      <c r="H15" s="91" t="s">
        <v>59</v>
      </c>
      <c r="I15" s="106">
        <v>45588</v>
      </c>
      <c r="J15" s="524"/>
    </row>
    <row r="16" spans="1:10" s="20" customFormat="1" ht="20.25" customHeight="1">
      <c r="A16" s="103" t="s">
        <v>346</v>
      </c>
      <c r="B16" s="100" t="s">
        <v>347</v>
      </c>
      <c r="C16" s="61" t="s">
        <v>165</v>
      </c>
      <c r="D16" s="337">
        <v>45595</v>
      </c>
      <c r="E16" s="337"/>
      <c r="F16" s="337">
        <v>45599</v>
      </c>
      <c r="G16" s="337"/>
      <c r="H16" s="91" t="s">
        <v>205</v>
      </c>
      <c r="I16" s="106">
        <v>45591</v>
      </c>
      <c r="J16" s="524"/>
    </row>
    <row r="17" spans="1:10" s="20" customFormat="1" ht="20.25" customHeight="1" thickBot="1">
      <c r="A17" s="295" t="s">
        <v>166</v>
      </c>
      <c r="B17" s="296" t="s">
        <v>348</v>
      </c>
      <c r="C17" s="64" t="s">
        <v>135</v>
      </c>
      <c r="D17" s="338">
        <v>45598</v>
      </c>
      <c r="E17" s="338">
        <v>45601</v>
      </c>
      <c r="F17" s="338"/>
      <c r="G17" s="338">
        <v>45603</v>
      </c>
      <c r="H17" s="290" t="s">
        <v>95</v>
      </c>
      <c r="I17" s="297">
        <v>45595</v>
      </c>
      <c r="J17" s="525"/>
    </row>
    <row r="18" spans="1:10" s="74" customFormat="1" ht="12.75">
      <c r="A18" s="102"/>
      <c r="B18" s="101"/>
      <c r="D18" s="102"/>
      <c r="E18" s="101"/>
      <c r="G18" s="102"/>
      <c r="H18" s="102"/>
      <c r="I18" s="101"/>
    </row>
    <row r="19" spans="1:10">
      <c r="A19" s="84" t="s">
        <v>89</v>
      </c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7"/>
  <sheetViews>
    <sheetView zoomScaleNormal="100" workbookViewId="0">
      <selection activeCell="A15" sqref="A15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26" t="s">
        <v>77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368"/>
      <c r="T1" s="368"/>
      <c r="U1" s="368"/>
      <c r="V1" s="368"/>
      <c r="W1" s="368"/>
      <c r="X1" s="368"/>
      <c r="Y1" s="368"/>
    </row>
    <row r="2" spans="1:30" s="67" customFormat="1" ht="18.75">
      <c r="A2" s="527" t="s">
        <v>82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369"/>
      <c r="T2" s="369"/>
      <c r="U2" s="369"/>
      <c r="V2" s="369"/>
      <c r="W2" s="369"/>
      <c r="X2" s="369"/>
      <c r="Y2" s="369"/>
    </row>
    <row r="3" spans="1:30" s="67" customFormat="1" ht="19.5" thickBot="1">
      <c r="A3" s="528" t="s">
        <v>83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369"/>
      <c r="T3" s="369"/>
      <c r="U3" s="369"/>
      <c r="V3" s="369"/>
      <c r="W3" s="369"/>
      <c r="X3" s="369"/>
      <c r="Y3" s="369"/>
    </row>
    <row r="4" spans="1:30" s="13" customFormat="1" ht="18.75" customHeight="1" thickTop="1">
      <c r="A4" s="530" t="s">
        <v>7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370"/>
      <c r="T4" s="370"/>
      <c r="U4" s="370"/>
      <c r="V4" s="370"/>
      <c r="W4" s="370"/>
      <c r="X4" s="370"/>
      <c r="Y4" s="370"/>
    </row>
    <row r="5" spans="1:30">
      <c r="A5" s="10" t="s">
        <v>36</v>
      </c>
    </row>
    <row r="6" spans="1:30" ht="17.25" thickBot="1">
      <c r="O6" s="93" t="s">
        <v>2</v>
      </c>
      <c r="P6" s="92">
        <f ca="1">TODAY()</f>
        <v>45560</v>
      </c>
    </row>
    <row r="7" spans="1:30" s="60" customFormat="1" ht="121.5" customHeight="1">
      <c r="A7" s="371" t="s">
        <v>1</v>
      </c>
      <c r="B7" s="401" t="s">
        <v>3</v>
      </c>
      <c r="C7" s="535" t="s">
        <v>0</v>
      </c>
      <c r="D7" s="535"/>
      <c r="E7" s="401" t="s">
        <v>145</v>
      </c>
      <c r="F7" s="401" t="s">
        <v>153</v>
      </c>
      <c r="G7" s="401" t="s">
        <v>154</v>
      </c>
      <c r="H7" s="401" t="s">
        <v>155</v>
      </c>
      <c r="I7" s="401" t="s">
        <v>156</v>
      </c>
      <c r="J7" s="401" t="s">
        <v>157</v>
      </c>
      <c r="K7" s="401" t="s">
        <v>158</v>
      </c>
      <c r="L7" s="401" t="s">
        <v>159</v>
      </c>
      <c r="M7" s="401" t="s">
        <v>160</v>
      </c>
      <c r="N7" s="536" t="s">
        <v>76</v>
      </c>
      <c r="O7" s="536"/>
      <c r="P7" s="372" t="s">
        <v>87</v>
      </c>
    </row>
    <row r="8" spans="1:30" s="60" customFormat="1" ht="22.5" customHeight="1">
      <c r="A8" s="188" t="s">
        <v>258</v>
      </c>
      <c r="B8" s="96" t="s">
        <v>393</v>
      </c>
      <c r="C8" s="96" t="s">
        <v>147</v>
      </c>
      <c r="D8" s="97">
        <v>45566</v>
      </c>
      <c r="E8" s="373">
        <v>45600</v>
      </c>
      <c r="F8" s="373">
        <v>45610</v>
      </c>
      <c r="G8" s="373">
        <v>45611</v>
      </c>
      <c r="H8" s="373">
        <v>45612</v>
      </c>
      <c r="I8" s="373">
        <v>45613</v>
      </c>
      <c r="J8" s="373">
        <v>45615</v>
      </c>
      <c r="K8" s="373">
        <v>45616</v>
      </c>
      <c r="L8" s="373">
        <v>45617</v>
      </c>
      <c r="M8" s="373">
        <v>45616</v>
      </c>
      <c r="N8" s="396">
        <v>0.66666666666666696</v>
      </c>
      <c r="O8" s="373">
        <v>45561</v>
      </c>
      <c r="P8" s="532" t="s">
        <v>146</v>
      </c>
    </row>
    <row r="9" spans="1:30" s="60" customFormat="1" ht="22.5" customHeight="1">
      <c r="A9" s="188" t="s">
        <v>388</v>
      </c>
      <c r="B9" s="96" t="s">
        <v>394</v>
      </c>
      <c r="C9" s="96" t="s">
        <v>144</v>
      </c>
      <c r="D9" s="97">
        <v>45571</v>
      </c>
      <c r="E9" s="373">
        <v>45605</v>
      </c>
      <c r="F9" s="373">
        <v>45615</v>
      </c>
      <c r="G9" s="373">
        <v>45616</v>
      </c>
      <c r="H9" s="373">
        <v>45617</v>
      </c>
      <c r="I9" s="373">
        <v>45618</v>
      </c>
      <c r="J9" s="373">
        <v>45620</v>
      </c>
      <c r="K9" s="373">
        <v>45621</v>
      </c>
      <c r="L9" s="373">
        <v>45622</v>
      </c>
      <c r="M9" s="373">
        <v>45621</v>
      </c>
      <c r="N9" s="396">
        <v>0.66666666666666696</v>
      </c>
      <c r="O9" s="373">
        <v>45567</v>
      </c>
      <c r="P9" s="532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8" t="s">
        <v>389</v>
      </c>
      <c r="B10" s="96" t="s">
        <v>395</v>
      </c>
      <c r="C10" s="96" t="s">
        <v>144</v>
      </c>
      <c r="D10" s="97">
        <v>45578</v>
      </c>
      <c r="E10" s="373">
        <v>45612</v>
      </c>
      <c r="F10" s="373">
        <v>45622</v>
      </c>
      <c r="G10" s="373">
        <v>45623</v>
      </c>
      <c r="H10" s="373">
        <v>45624</v>
      </c>
      <c r="I10" s="373">
        <v>45625</v>
      </c>
      <c r="J10" s="373">
        <v>45627</v>
      </c>
      <c r="K10" s="373">
        <v>45628</v>
      </c>
      <c r="L10" s="373">
        <v>45629</v>
      </c>
      <c r="M10" s="373">
        <v>45628</v>
      </c>
      <c r="N10" s="396">
        <v>0.66666666666666696</v>
      </c>
      <c r="O10" s="373">
        <v>45574</v>
      </c>
      <c r="P10" s="532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8" t="s">
        <v>390</v>
      </c>
      <c r="B11" s="119" t="s">
        <v>396</v>
      </c>
      <c r="C11" s="96" t="s">
        <v>135</v>
      </c>
      <c r="D11" s="97">
        <v>45584</v>
      </c>
      <c r="E11" s="373">
        <v>45618</v>
      </c>
      <c r="F11" s="373">
        <v>45628</v>
      </c>
      <c r="G11" s="373">
        <v>45629</v>
      </c>
      <c r="H11" s="373">
        <v>45630</v>
      </c>
      <c r="I11" s="373">
        <v>45631</v>
      </c>
      <c r="J11" s="373">
        <v>45633</v>
      </c>
      <c r="K11" s="373">
        <v>45634</v>
      </c>
      <c r="L11" s="373">
        <v>45635</v>
      </c>
      <c r="M11" s="373">
        <v>45634</v>
      </c>
      <c r="N11" s="396">
        <v>0.66666666666666696</v>
      </c>
      <c r="O11" s="373">
        <v>45580</v>
      </c>
      <c r="P11" s="532"/>
    </row>
    <row r="12" spans="1:30" s="60" customFormat="1" ht="22.5" customHeight="1">
      <c r="A12" s="188" t="s">
        <v>391</v>
      </c>
      <c r="B12" s="119" t="s">
        <v>397</v>
      </c>
      <c r="C12" s="96" t="s">
        <v>144</v>
      </c>
      <c r="D12" s="97">
        <v>45592</v>
      </c>
      <c r="E12" s="373">
        <v>45626</v>
      </c>
      <c r="F12" s="373">
        <v>45636</v>
      </c>
      <c r="G12" s="373">
        <v>45637</v>
      </c>
      <c r="H12" s="373">
        <v>45638</v>
      </c>
      <c r="I12" s="373">
        <v>45639</v>
      </c>
      <c r="J12" s="373">
        <v>45641</v>
      </c>
      <c r="K12" s="373">
        <v>45642</v>
      </c>
      <c r="L12" s="373">
        <v>45643</v>
      </c>
      <c r="M12" s="373">
        <v>45642</v>
      </c>
      <c r="N12" s="396">
        <v>0.66666666666666696</v>
      </c>
      <c r="O12" s="373">
        <v>45588</v>
      </c>
      <c r="P12" s="533"/>
    </row>
    <row r="13" spans="1:30" s="293" customFormat="1" ht="22.5" customHeight="1" thickBot="1">
      <c r="A13" s="333" t="s">
        <v>392</v>
      </c>
      <c r="B13" s="334" t="s">
        <v>398</v>
      </c>
      <c r="C13" s="335" t="s">
        <v>144</v>
      </c>
      <c r="D13" s="154">
        <v>45599</v>
      </c>
      <c r="E13" s="374">
        <v>45633</v>
      </c>
      <c r="F13" s="374">
        <v>45643</v>
      </c>
      <c r="G13" s="374">
        <v>45644</v>
      </c>
      <c r="H13" s="374">
        <v>45645</v>
      </c>
      <c r="I13" s="374">
        <v>45646</v>
      </c>
      <c r="J13" s="374">
        <v>45648</v>
      </c>
      <c r="K13" s="374">
        <v>45649</v>
      </c>
      <c r="L13" s="374">
        <v>45650</v>
      </c>
      <c r="M13" s="374">
        <v>45649</v>
      </c>
      <c r="N13" s="375">
        <v>0.66666666666666696</v>
      </c>
      <c r="O13" s="374">
        <v>45595</v>
      </c>
      <c r="P13" s="534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</row>
    <row r="14" spans="1:30" s="60" customForma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0">
      <c r="A15" s="84" t="s">
        <v>89</v>
      </c>
    </row>
    <row r="16" spans="1:30" ht="12.75" customHeight="1"/>
    <row r="17" spans="1:28" ht="11.25" customHeight="1"/>
    <row r="18" spans="1:28" ht="11.25" customHeight="1"/>
    <row r="19" spans="1:28" ht="11.25" customHeight="1"/>
    <row r="20" spans="1:28" ht="11.25" customHeight="1"/>
    <row r="21" spans="1:28" ht="11.25" customHeight="1"/>
    <row r="27" spans="1:28" s="234" customForma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</sheetData>
  <mergeCells count="7">
    <mergeCell ref="P8:P13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4"/>
  <sheetViews>
    <sheetView zoomScaleNormal="100" workbookViewId="0">
      <selection activeCell="A45" sqref="A45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26" t="s">
        <v>77</v>
      </c>
      <c r="B1" s="526"/>
      <c r="C1" s="526"/>
      <c r="D1" s="526"/>
      <c r="E1" s="526"/>
      <c r="F1" s="526"/>
      <c r="G1" s="526"/>
      <c r="H1" s="526"/>
    </row>
    <row r="2" spans="1:11" s="67" customFormat="1" ht="18.75">
      <c r="A2" s="527" t="s">
        <v>82</v>
      </c>
      <c r="B2" s="527"/>
      <c r="C2" s="527"/>
      <c r="D2" s="527"/>
      <c r="E2" s="527"/>
      <c r="F2" s="527"/>
      <c r="G2" s="527"/>
      <c r="H2" s="527"/>
    </row>
    <row r="3" spans="1:11" s="67" customFormat="1" ht="19.5" thickBot="1">
      <c r="A3" s="528" t="s">
        <v>83</v>
      </c>
      <c r="B3" s="528"/>
      <c r="C3" s="528"/>
      <c r="D3" s="528"/>
      <c r="E3" s="528"/>
      <c r="F3" s="528"/>
      <c r="G3" s="528"/>
      <c r="H3" s="528"/>
    </row>
    <row r="4" spans="1:11" s="4" customFormat="1" ht="18" customHeight="1" thickTop="1">
      <c r="A4" s="530" t="s">
        <v>8</v>
      </c>
      <c r="B4" s="530"/>
      <c r="C4" s="530"/>
      <c r="D4" s="530"/>
      <c r="E4" s="530"/>
      <c r="F4" s="530"/>
      <c r="G4" s="530"/>
      <c r="H4" s="530"/>
    </row>
    <row r="5" spans="1:11" s="1" customFormat="1" ht="12.75">
      <c r="K5" s="410"/>
    </row>
    <row r="6" spans="1:11" s="1" customFormat="1" ht="15.75">
      <c r="A6" s="10" t="s">
        <v>36</v>
      </c>
      <c r="G6" s="93" t="s">
        <v>2</v>
      </c>
      <c r="H6" s="92">
        <f ca="1">TODAY()</f>
        <v>45560</v>
      </c>
    </row>
    <row r="7" spans="1:11" ht="15" thickBot="1"/>
    <row r="8" spans="1:11" ht="25.5">
      <c r="A8" s="190" t="s">
        <v>1</v>
      </c>
      <c r="B8" s="191" t="s">
        <v>3</v>
      </c>
      <c r="C8" s="543" t="s">
        <v>0</v>
      </c>
      <c r="D8" s="543"/>
      <c r="E8" s="192" t="s">
        <v>68</v>
      </c>
      <c r="F8" s="544" t="s">
        <v>76</v>
      </c>
      <c r="G8" s="544"/>
      <c r="H8" s="193" t="s">
        <v>86</v>
      </c>
    </row>
    <row r="9" spans="1:11" ht="17.25" customHeight="1">
      <c r="A9" s="194" t="s">
        <v>243</v>
      </c>
      <c r="B9" s="189" t="s">
        <v>272</v>
      </c>
      <c r="C9" s="111" t="s">
        <v>135</v>
      </c>
      <c r="D9" s="108">
        <v>45570</v>
      </c>
      <c r="E9" s="75">
        <v>45575</v>
      </c>
      <c r="F9" s="233" t="s">
        <v>141</v>
      </c>
      <c r="G9" s="75">
        <v>45568</v>
      </c>
      <c r="H9" s="540" t="s">
        <v>130</v>
      </c>
    </row>
    <row r="10" spans="1:11" ht="17.25" customHeight="1">
      <c r="A10" s="110" t="s">
        <v>198</v>
      </c>
      <c r="B10" s="109" t="s">
        <v>273</v>
      </c>
      <c r="C10" s="111" t="s">
        <v>135</v>
      </c>
      <c r="D10" s="62">
        <v>45577</v>
      </c>
      <c r="E10" s="75">
        <v>45582</v>
      </c>
      <c r="F10" s="233" t="s">
        <v>141</v>
      </c>
      <c r="G10" s="75">
        <v>45575</v>
      </c>
      <c r="H10" s="540"/>
    </row>
    <row r="11" spans="1:11" ht="17.25" customHeight="1">
      <c r="A11" s="110" t="s">
        <v>197</v>
      </c>
      <c r="B11" s="109" t="s">
        <v>274</v>
      </c>
      <c r="C11" s="111" t="s">
        <v>135</v>
      </c>
      <c r="D11" s="62">
        <v>45584</v>
      </c>
      <c r="E11" s="75">
        <v>45589</v>
      </c>
      <c r="F11" s="233" t="s">
        <v>141</v>
      </c>
      <c r="G11" s="75">
        <v>45582</v>
      </c>
      <c r="H11" s="540"/>
    </row>
    <row r="12" spans="1:11" ht="17.25" customHeight="1">
      <c r="A12" s="397" t="s">
        <v>243</v>
      </c>
      <c r="B12" s="398" t="s">
        <v>275</v>
      </c>
      <c r="C12" s="381" t="s">
        <v>135</v>
      </c>
      <c r="D12" s="278">
        <v>45591</v>
      </c>
      <c r="E12" s="399">
        <v>45596</v>
      </c>
      <c r="F12" s="400" t="s">
        <v>141</v>
      </c>
      <c r="G12" s="399">
        <v>45589</v>
      </c>
      <c r="H12" s="541"/>
    </row>
    <row r="13" spans="1:11" ht="17.25" customHeight="1" thickBot="1">
      <c r="A13" s="412"/>
      <c r="B13" s="413"/>
      <c r="C13" s="414"/>
      <c r="D13" s="65"/>
      <c r="E13" s="268"/>
      <c r="F13" s="299"/>
      <c r="G13" s="268"/>
      <c r="H13" s="542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72" t="s">
        <v>1</v>
      </c>
      <c r="B16" s="271" t="s">
        <v>3</v>
      </c>
      <c r="C16" s="545" t="s">
        <v>0</v>
      </c>
      <c r="D16" s="545"/>
      <c r="E16" s="192" t="s">
        <v>117</v>
      </c>
      <c r="F16" s="546" t="s">
        <v>112</v>
      </c>
      <c r="G16" s="546"/>
      <c r="H16" s="273" t="s">
        <v>86</v>
      </c>
    </row>
    <row r="17" spans="1:11" ht="14.25" customHeight="1">
      <c r="A17" s="194" t="s">
        <v>181</v>
      </c>
      <c r="B17" s="262" t="s">
        <v>245</v>
      </c>
      <c r="C17" s="111" t="s">
        <v>140</v>
      </c>
      <c r="D17" s="274">
        <v>45565</v>
      </c>
      <c r="E17" s="97">
        <v>45573</v>
      </c>
      <c r="F17" s="91" t="s">
        <v>169</v>
      </c>
      <c r="G17" s="97">
        <v>45562</v>
      </c>
      <c r="H17" s="540" t="s">
        <v>122</v>
      </c>
    </row>
    <row r="18" spans="1:11">
      <c r="A18" s="194" t="s">
        <v>223</v>
      </c>
      <c r="B18" s="111" t="s">
        <v>276</v>
      </c>
      <c r="C18" s="111" t="s">
        <v>138</v>
      </c>
      <c r="D18" s="62">
        <v>45575</v>
      </c>
      <c r="E18" s="97">
        <v>45585</v>
      </c>
      <c r="F18" s="91" t="s">
        <v>222</v>
      </c>
      <c r="G18" s="97">
        <v>45572</v>
      </c>
      <c r="H18" s="540"/>
    </row>
    <row r="19" spans="1:11">
      <c r="A19" s="194" t="s">
        <v>181</v>
      </c>
      <c r="B19" s="111" t="s">
        <v>277</v>
      </c>
      <c r="C19" s="111" t="s">
        <v>144</v>
      </c>
      <c r="D19" s="62">
        <v>45585</v>
      </c>
      <c r="E19" s="97">
        <v>45595</v>
      </c>
      <c r="F19" s="91" t="s">
        <v>141</v>
      </c>
      <c r="G19" s="97">
        <v>45582</v>
      </c>
      <c r="H19" s="540"/>
    </row>
    <row r="20" spans="1:11">
      <c r="A20" s="380" t="s">
        <v>223</v>
      </c>
      <c r="B20" s="381" t="s">
        <v>278</v>
      </c>
      <c r="C20" s="381" t="s">
        <v>165</v>
      </c>
      <c r="D20" s="278">
        <v>45595</v>
      </c>
      <c r="E20" s="348">
        <v>45605</v>
      </c>
      <c r="F20" s="382" t="s">
        <v>279</v>
      </c>
      <c r="G20" s="348">
        <v>45593</v>
      </c>
      <c r="H20" s="541"/>
    </row>
    <row r="21" spans="1:11" ht="15" thickBot="1">
      <c r="A21" s="416"/>
      <c r="B21" s="414"/>
      <c r="C21" s="414"/>
      <c r="D21" s="65"/>
      <c r="E21" s="154"/>
      <c r="F21" s="290"/>
      <c r="G21" s="154"/>
      <c r="H21" s="542"/>
    </row>
    <row r="23" spans="1:11" ht="15" thickBot="1"/>
    <row r="24" spans="1:11" ht="25.5">
      <c r="A24" s="190" t="s">
        <v>1</v>
      </c>
      <c r="B24" s="191" t="s">
        <v>3</v>
      </c>
      <c r="C24" s="543" t="s">
        <v>0</v>
      </c>
      <c r="D24" s="543"/>
      <c r="E24" s="192" t="s">
        <v>118</v>
      </c>
      <c r="F24" s="544" t="s">
        <v>112</v>
      </c>
      <c r="G24" s="544"/>
      <c r="H24" s="193" t="s">
        <v>86</v>
      </c>
    </row>
    <row r="25" spans="1:11" ht="14.25" customHeight="1">
      <c r="A25" s="194" t="s">
        <v>221</v>
      </c>
      <c r="B25" s="189" t="s">
        <v>241</v>
      </c>
      <c r="C25" s="111" t="s">
        <v>138</v>
      </c>
      <c r="D25" s="108">
        <v>45561</v>
      </c>
      <c r="E25" s="75">
        <v>45569</v>
      </c>
      <c r="F25" s="91" t="s">
        <v>222</v>
      </c>
      <c r="G25" s="97">
        <v>45558</v>
      </c>
      <c r="H25" s="540" t="s">
        <v>123</v>
      </c>
    </row>
    <row r="26" spans="1:11">
      <c r="A26" s="110" t="s">
        <v>173</v>
      </c>
      <c r="B26" s="109" t="s">
        <v>242</v>
      </c>
      <c r="C26" s="111" t="s">
        <v>135</v>
      </c>
      <c r="D26" s="62">
        <v>45570</v>
      </c>
      <c r="E26" s="75">
        <v>45579</v>
      </c>
      <c r="F26" s="91" t="s">
        <v>95</v>
      </c>
      <c r="G26" s="97">
        <v>45567</v>
      </c>
      <c r="H26" s="540"/>
    </row>
    <row r="27" spans="1:11">
      <c r="A27" s="110" t="s">
        <v>221</v>
      </c>
      <c r="B27" s="109" t="s">
        <v>270</v>
      </c>
      <c r="C27" s="111" t="s">
        <v>144</v>
      </c>
      <c r="D27" s="62">
        <v>45578</v>
      </c>
      <c r="E27" s="75">
        <v>45587</v>
      </c>
      <c r="F27" s="91" t="s">
        <v>141</v>
      </c>
      <c r="G27" s="97">
        <v>45575</v>
      </c>
      <c r="H27" s="540"/>
    </row>
    <row r="28" spans="1:11">
      <c r="A28" s="397" t="s">
        <v>173</v>
      </c>
      <c r="B28" s="398" t="s">
        <v>271</v>
      </c>
      <c r="C28" s="381" t="s">
        <v>139</v>
      </c>
      <c r="D28" s="278">
        <v>45590</v>
      </c>
      <c r="E28" s="399">
        <v>45599</v>
      </c>
      <c r="F28" s="382" t="s">
        <v>244</v>
      </c>
      <c r="G28" s="348">
        <v>45587</v>
      </c>
      <c r="H28" s="541"/>
    </row>
    <row r="29" spans="1:11" ht="15" thickBot="1">
      <c r="A29" s="412"/>
      <c r="B29" s="413"/>
      <c r="C29" s="414"/>
      <c r="D29" s="65"/>
      <c r="E29" s="268"/>
      <c r="F29" s="290"/>
      <c r="G29" s="154"/>
      <c r="H29" s="542"/>
    </row>
    <row r="31" spans="1:11" ht="15" thickBot="1"/>
    <row r="32" spans="1:11" ht="25.5">
      <c r="A32" s="201" t="s">
        <v>1</v>
      </c>
      <c r="B32" s="363" t="s">
        <v>3</v>
      </c>
      <c r="C32" s="537" t="s">
        <v>0</v>
      </c>
      <c r="D32" s="537"/>
      <c r="E32" s="282" t="s">
        <v>52</v>
      </c>
      <c r="F32" s="282" t="s">
        <v>127</v>
      </c>
      <c r="G32" s="282" t="s">
        <v>128</v>
      </c>
      <c r="H32" s="282" t="s">
        <v>129</v>
      </c>
      <c r="I32" s="537" t="s">
        <v>112</v>
      </c>
      <c r="J32" s="537"/>
      <c r="K32" s="203" t="s">
        <v>86</v>
      </c>
    </row>
    <row r="33" spans="1:11">
      <c r="A33" s="283" t="s">
        <v>285</v>
      </c>
      <c r="B33" s="281" t="s">
        <v>289</v>
      </c>
      <c r="C33" s="104" t="s">
        <v>165</v>
      </c>
      <c r="D33" s="62">
        <v>45567</v>
      </c>
      <c r="E33" s="75">
        <v>45570</v>
      </c>
      <c r="F33" s="75">
        <v>45579</v>
      </c>
      <c r="G33" s="75">
        <v>45581</v>
      </c>
      <c r="H33" s="75">
        <v>45583</v>
      </c>
      <c r="I33" s="233" t="s">
        <v>177</v>
      </c>
      <c r="J33" s="75">
        <v>45565</v>
      </c>
      <c r="K33" s="538" t="s">
        <v>134</v>
      </c>
    </row>
    <row r="34" spans="1:11">
      <c r="A34" s="283" t="s">
        <v>286</v>
      </c>
      <c r="B34" s="281" t="s">
        <v>290</v>
      </c>
      <c r="C34" s="104" t="s">
        <v>140</v>
      </c>
      <c r="D34" s="62">
        <v>45572</v>
      </c>
      <c r="E34" s="75">
        <v>45575</v>
      </c>
      <c r="F34" s="75">
        <v>45584</v>
      </c>
      <c r="G34" s="75">
        <v>45586</v>
      </c>
      <c r="H34" s="75">
        <v>45588</v>
      </c>
      <c r="I34" s="233" t="s">
        <v>176</v>
      </c>
      <c r="J34" s="75">
        <v>45569</v>
      </c>
      <c r="K34" s="538"/>
    </row>
    <row r="35" spans="1:11">
      <c r="A35" s="283" t="s">
        <v>174</v>
      </c>
      <c r="B35" s="281" t="s">
        <v>291</v>
      </c>
      <c r="C35" s="104" t="s">
        <v>165</v>
      </c>
      <c r="D35" s="62">
        <v>45574</v>
      </c>
      <c r="E35" s="75">
        <v>45577</v>
      </c>
      <c r="F35" s="75">
        <v>45586</v>
      </c>
      <c r="G35" s="75">
        <v>45588</v>
      </c>
      <c r="H35" s="75">
        <v>45590</v>
      </c>
      <c r="I35" s="233" t="s">
        <v>177</v>
      </c>
      <c r="J35" s="75">
        <v>45572</v>
      </c>
      <c r="K35" s="538"/>
    </row>
    <row r="36" spans="1:11">
      <c r="A36" s="283" t="s">
        <v>175</v>
      </c>
      <c r="B36" s="281" t="s">
        <v>289</v>
      </c>
      <c r="C36" s="104" t="s">
        <v>140</v>
      </c>
      <c r="D36" s="62">
        <v>45579</v>
      </c>
      <c r="E36" s="75">
        <v>45582</v>
      </c>
      <c r="F36" s="62">
        <v>45591</v>
      </c>
      <c r="G36" s="62">
        <v>45593</v>
      </c>
      <c r="H36" s="62">
        <v>45595</v>
      </c>
      <c r="I36" s="233" t="s">
        <v>176</v>
      </c>
      <c r="J36" s="75">
        <v>45576</v>
      </c>
      <c r="K36" s="538"/>
    </row>
    <row r="37" spans="1:11">
      <c r="A37" s="283" t="s">
        <v>287</v>
      </c>
      <c r="B37" s="281" t="s">
        <v>289</v>
      </c>
      <c r="C37" s="104" t="s">
        <v>165</v>
      </c>
      <c r="D37" s="62">
        <v>45581</v>
      </c>
      <c r="E37" s="75">
        <v>45584</v>
      </c>
      <c r="F37" s="75">
        <v>45593</v>
      </c>
      <c r="G37" s="75">
        <v>45595</v>
      </c>
      <c r="H37" s="75">
        <v>45597</v>
      </c>
      <c r="I37" s="233" t="s">
        <v>177</v>
      </c>
      <c r="J37" s="75">
        <v>45579</v>
      </c>
      <c r="K37" s="538"/>
    </row>
    <row r="38" spans="1:11">
      <c r="A38" s="283" t="s">
        <v>212</v>
      </c>
      <c r="B38" s="281" t="s">
        <v>292</v>
      </c>
      <c r="C38" s="104" t="s">
        <v>140</v>
      </c>
      <c r="D38" s="62">
        <v>45586</v>
      </c>
      <c r="E38" s="75">
        <v>45589</v>
      </c>
      <c r="F38" s="62">
        <v>45598</v>
      </c>
      <c r="G38" s="62">
        <v>45600</v>
      </c>
      <c r="H38" s="62">
        <v>45602</v>
      </c>
      <c r="I38" s="233" t="s">
        <v>176</v>
      </c>
      <c r="J38" s="75">
        <v>45583</v>
      </c>
      <c r="K38" s="538"/>
    </row>
    <row r="39" spans="1:11" s="275" customFormat="1">
      <c r="A39" s="283" t="s">
        <v>288</v>
      </c>
      <c r="B39" s="281" t="s">
        <v>277</v>
      </c>
      <c r="C39" s="104" t="s">
        <v>165</v>
      </c>
      <c r="D39" s="62">
        <v>45588</v>
      </c>
      <c r="E39" s="75">
        <v>45591</v>
      </c>
      <c r="F39" s="75">
        <v>45600</v>
      </c>
      <c r="G39" s="75">
        <v>45602</v>
      </c>
      <c r="H39" s="75">
        <v>45604</v>
      </c>
      <c r="I39" s="233" t="s">
        <v>177</v>
      </c>
      <c r="J39" s="75">
        <v>45586</v>
      </c>
      <c r="K39" s="538"/>
    </row>
    <row r="40" spans="1:11" s="275" customFormat="1">
      <c r="A40" s="283" t="s">
        <v>213</v>
      </c>
      <c r="B40" s="281" t="s">
        <v>293</v>
      </c>
      <c r="C40" s="104" t="s">
        <v>140</v>
      </c>
      <c r="D40" s="62">
        <v>45593</v>
      </c>
      <c r="E40" s="75">
        <v>45596</v>
      </c>
      <c r="F40" s="62">
        <v>45605</v>
      </c>
      <c r="G40" s="75">
        <v>45607</v>
      </c>
      <c r="H40" s="62">
        <v>45609</v>
      </c>
      <c r="I40" s="233" t="s">
        <v>176</v>
      </c>
      <c r="J40" s="75">
        <v>45590</v>
      </c>
      <c r="K40" s="538"/>
    </row>
    <row r="41" spans="1:11" s="275" customFormat="1">
      <c r="A41" s="283" t="s">
        <v>285</v>
      </c>
      <c r="B41" s="281" t="s">
        <v>293</v>
      </c>
      <c r="C41" s="104" t="s">
        <v>165</v>
      </c>
      <c r="D41" s="62">
        <v>45595</v>
      </c>
      <c r="E41" s="75">
        <v>45598</v>
      </c>
      <c r="F41" s="62">
        <v>45607</v>
      </c>
      <c r="G41" s="62">
        <v>45609</v>
      </c>
      <c r="H41" s="62">
        <v>45611</v>
      </c>
      <c r="I41" s="233" t="s">
        <v>177</v>
      </c>
      <c r="J41" s="75">
        <v>45593</v>
      </c>
      <c r="K41" s="538"/>
    </row>
    <row r="42" spans="1:11" s="275" customFormat="1" ht="15" thickBot="1">
      <c r="A42" s="310" t="s">
        <v>199</v>
      </c>
      <c r="B42" s="311" t="s">
        <v>292</v>
      </c>
      <c r="C42" s="288" t="s">
        <v>140</v>
      </c>
      <c r="D42" s="65">
        <v>45600</v>
      </c>
      <c r="E42" s="268">
        <v>45603</v>
      </c>
      <c r="F42" s="65">
        <v>45612</v>
      </c>
      <c r="G42" s="65">
        <v>45614</v>
      </c>
      <c r="H42" s="65">
        <v>45616</v>
      </c>
      <c r="I42" s="299" t="s">
        <v>176</v>
      </c>
      <c r="J42" s="268">
        <v>45597</v>
      </c>
      <c r="K42" s="539"/>
    </row>
    <row r="44" spans="1:11">
      <c r="A44" s="78" t="s">
        <v>89</v>
      </c>
    </row>
  </sheetData>
  <dataConsolidate/>
  <mergeCells count="16">
    <mergeCell ref="A1:H1"/>
    <mergeCell ref="A2:H2"/>
    <mergeCell ref="A3:H3"/>
    <mergeCell ref="A4:H4"/>
    <mergeCell ref="C8:D8"/>
    <mergeCell ref="F8:G8"/>
    <mergeCell ref="C32:D32"/>
    <mergeCell ref="K33:K42"/>
    <mergeCell ref="I32:J32"/>
    <mergeCell ref="H9:H13"/>
    <mergeCell ref="C24:D24"/>
    <mergeCell ref="F24:G24"/>
    <mergeCell ref="H25:H29"/>
    <mergeCell ref="C16:D16"/>
    <mergeCell ref="F16:G16"/>
    <mergeCell ref="H17:H21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8"/>
  <sheetViews>
    <sheetView zoomScaleNormal="100" workbookViewId="0">
      <selection activeCell="A38" sqref="A38"/>
    </sheetView>
  </sheetViews>
  <sheetFormatPr defaultColWidth="0" defaultRowHeight="16.5"/>
  <cols>
    <col min="1" max="1" width="17.75" style="124" customWidth="1"/>
    <col min="2" max="2" width="5.5" style="124" customWidth="1"/>
    <col min="3" max="3" width="5.75" style="124" customWidth="1"/>
    <col min="4" max="4" width="7.125" style="124" customWidth="1"/>
    <col min="5" max="5" width="12.75" style="124" customWidth="1"/>
    <col min="6" max="6" width="8.625" style="124" customWidth="1"/>
    <col min="7" max="7" width="8.75" style="124" bestFit="1" customWidth="1"/>
    <col min="8" max="8" width="10.125" style="124" customWidth="1"/>
    <col min="9" max="9" width="14.875" style="124" customWidth="1"/>
    <col min="10" max="10" width="13.375" style="124" customWidth="1"/>
    <col min="11" max="177" width="9" style="124" customWidth="1"/>
    <col min="178" max="180" width="8" style="124" hidden="1" customWidth="1"/>
    <col min="181" max="201" width="0" style="124" hidden="1" customWidth="1"/>
    <col min="202" max="208" width="8" style="124" hidden="1" customWidth="1"/>
    <col min="209" max="251" width="0" style="124" hidden="1" customWidth="1"/>
    <col min="252" max="16384" width="8" style="124" hidden="1"/>
  </cols>
  <sheetData>
    <row r="1" spans="1:10" s="120" customFormat="1" ht="26.25">
      <c r="A1" s="518" t="s">
        <v>77</v>
      </c>
      <c r="B1" s="518"/>
      <c r="C1" s="518"/>
      <c r="D1" s="518"/>
      <c r="E1" s="518"/>
      <c r="F1" s="518"/>
      <c r="G1" s="518"/>
      <c r="H1" s="518"/>
      <c r="I1" s="518"/>
      <c r="J1" s="518"/>
    </row>
    <row r="2" spans="1:10" s="121" customFormat="1" ht="18.75">
      <c r="A2" s="519" t="s">
        <v>82</v>
      </c>
      <c r="B2" s="519"/>
      <c r="C2" s="519"/>
      <c r="D2" s="519"/>
      <c r="E2" s="519"/>
      <c r="F2" s="519"/>
      <c r="G2" s="519"/>
      <c r="H2" s="519"/>
      <c r="I2" s="519"/>
      <c r="J2" s="519"/>
    </row>
    <row r="3" spans="1:10" s="121" customFormat="1" ht="19.5" thickBot="1">
      <c r="A3" s="520" t="s">
        <v>83</v>
      </c>
      <c r="B3" s="520"/>
      <c r="C3" s="520"/>
      <c r="D3" s="520"/>
      <c r="E3" s="520"/>
      <c r="F3" s="520"/>
      <c r="G3" s="520"/>
      <c r="H3" s="520"/>
      <c r="I3" s="520"/>
      <c r="J3" s="520"/>
    </row>
    <row r="4" spans="1:10" s="122" customFormat="1" ht="21" customHeight="1" thickTop="1">
      <c r="A4" s="552" t="s">
        <v>102</v>
      </c>
      <c r="B4" s="552"/>
      <c r="C4" s="552"/>
      <c r="D4" s="552"/>
      <c r="E4" s="552"/>
      <c r="F4" s="552"/>
      <c r="G4" s="552"/>
      <c r="H4" s="552"/>
      <c r="I4" s="552"/>
      <c r="J4" s="552"/>
    </row>
    <row r="5" spans="1:10" ht="21" customHeight="1">
      <c r="A5" s="123" t="s">
        <v>36</v>
      </c>
      <c r="F5" s="125"/>
      <c r="H5" s="126"/>
      <c r="I5" s="127"/>
      <c r="J5" s="128"/>
    </row>
    <row r="6" spans="1:10" ht="17.25" thickBot="1">
      <c r="H6" s="126" t="s">
        <v>2</v>
      </c>
      <c r="I6" s="127">
        <f ca="1">TODAY()</f>
        <v>45560</v>
      </c>
    </row>
    <row r="7" spans="1:10" s="76" customFormat="1" ht="25.5">
      <c r="A7" s="196" t="s">
        <v>1</v>
      </c>
      <c r="B7" s="547" t="s">
        <v>3</v>
      </c>
      <c r="C7" s="547"/>
      <c r="D7" s="547" t="s">
        <v>0</v>
      </c>
      <c r="E7" s="547"/>
      <c r="F7" s="402" t="s">
        <v>53</v>
      </c>
      <c r="G7" s="548" t="s">
        <v>76</v>
      </c>
      <c r="H7" s="548"/>
      <c r="I7" s="197" t="s">
        <v>87</v>
      </c>
    </row>
    <row r="8" spans="1:10" s="76" customFormat="1" ht="16.5" customHeight="1">
      <c r="A8" s="313" t="s">
        <v>217</v>
      </c>
      <c r="B8" s="315">
        <v>2412</v>
      </c>
      <c r="C8" s="316" t="s">
        <v>47</v>
      </c>
      <c r="D8" s="104" t="s">
        <v>138</v>
      </c>
      <c r="E8" s="79">
        <v>45568</v>
      </c>
      <c r="F8" s="79">
        <v>45574</v>
      </c>
      <c r="G8" s="320" t="s">
        <v>150</v>
      </c>
      <c r="H8" s="317">
        <v>45566</v>
      </c>
      <c r="I8" s="553" t="s">
        <v>132</v>
      </c>
    </row>
    <row r="9" spans="1:10" s="21" customFormat="1" ht="16.5" customHeight="1">
      <c r="A9" s="313" t="s">
        <v>327</v>
      </c>
      <c r="B9" s="314">
        <v>1009</v>
      </c>
      <c r="C9" s="316" t="s">
        <v>47</v>
      </c>
      <c r="D9" s="104" t="s">
        <v>144</v>
      </c>
      <c r="E9" s="79">
        <v>45571</v>
      </c>
      <c r="F9" s="79">
        <v>45579</v>
      </c>
      <c r="G9" s="320" t="s">
        <v>152</v>
      </c>
      <c r="H9" s="317">
        <v>45569</v>
      </c>
      <c r="I9" s="553"/>
    </row>
    <row r="10" spans="1:10" s="76" customFormat="1" ht="16.5" customHeight="1">
      <c r="A10" s="313" t="s">
        <v>328</v>
      </c>
      <c r="B10" s="314">
        <v>2419</v>
      </c>
      <c r="C10" s="316" t="s">
        <v>47</v>
      </c>
      <c r="D10" s="104" t="s">
        <v>138</v>
      </c>
      <c r="E10" s="79">
        <v>45575</v>
      </c>
      <c r="F10" s="79">
        <v>45580</v>
      </c>
      <c r="G10" s="320" t="s">
        <v>150</v>
      </c>
      <c r="H10" s="317">
        <v>45573</v>
      </c>
      <c r="I10" s="553"/>
    </row>
    <row r="11" spans="1:10" s="76" customFormat="1" ht="16.5" customHeight="1">
      <c r="A11" s="235" t="s">
        <v>175</v>
      </c>
      <c r="B11" s="131">
        <v>2408</v>
      </c>
      <c r="C11" s="77" t="s">
        <v>47</v>
      </c>
      <c r="D11" s="77" t="s">
        <v>144</v>
      </c>
      <c r="E11" s="129">
        <v>45578</v>
      </c>
      <c r="F11" s="129">
        <v>45586</v>
      </c>
      <c r="G11" s="320" t="s">
        <v>152</v>
      </c>
      <c r="H11" s="317">
        <v>45576</v>
      </c>
      <c r="I11" s="553"/>
    </row>
    <row r="12" spans="1:10" s="76" customFormat="1" ht="16.5" customHeight="1">
      <c r="A12" s="235" t="s">
        <v>250</v>
      </c>
      <c r="B12" s="131">
        <v>1010</v>
      </c>
      <c r="C12" s="77" t="s">
        <v>167</v>
      </c>
      <c r="D12" s="77" t="s">
        <v>138</v>
      </c>
      <c r="E12" s="129">
        <v>45582</v>
      </c>
      <c r="F12" s="129">
        <v>45588</v>
      </c>
      <c r="G12" s="320" t="s">
        <v>150</v>
      </c>
      <c r="H12" s="317">
        <v>45580</v>
      </c>
      <c r="I12" s="553"/>
    </row>
    <row r="13" spans="1:10" s="76" customFormat="1" ht="16.5" customHeight="1">
      <c r="A13" s="235" t="s">
        <v>329</v>
      </c>
      <c r="B13" s="131">
        <v>2410</v>
      </c>
      <c r="C13" s="77" t="s">
        <v>47</v>
      </c>
      <c r="D13" s="77" t="s">
        <v>144</v>
      </c>
      <c r="E13" s="129">
        <v>45585</v>
      </c>
      <c r="F13" s="79">
        <v>45591</v>
      </c>
      <c r="G13" s="320" t="s">
        <v>152</v>
      </c>
      <c r="H13" s="317">
        <v>45583</v>
      </c>
      <c r="I13" s="553"/>
    </row>
    <row r="14" spans="1:10" s="76" customFormat="1" ht="16.5" customHeight="1">
      <c r="A14" s="235" t="s">
        <v>217</v>
      </c>
      <c r="B14" s="131">
        <v>2413</v>
      </c>
      <c r="C14" s="77" t="s">
        <v>47</v>
      </c>
      <c r="D14" s="77" t="s">
        <v>138</v>
      </c>
      <c r="E14" s="129">
        <v>45589</v>
      </c>
      <c r="F14" s="129">
        <v>45595</v>
      </c>
      <c r="G14" s="320" t="s">
        <v>150</v>
      </c>
      <c r="H14" s="317">
        <v>45587</v>
      </c>
      <c r="I14" s="553"/>
    </row>
    <row r="15" spans="1:10" s="76" customFormat="1" ht="17.25" customHeight="1">
      <c r="A15" s="235" t="s">
        <v>218</v>
      </c>
      <c r="B15" s="81">
        <v>2419</v>
      </c>
      <c r="C15" s="77" t="s">
        <v>47</v>
      </c>
      <c r="D15" s="77" t="s">
        <v>144</v>
      </c>
      <c r="E15" s="129">
        <v>45592</v>
      </c>
      <c r="F15" s="129">
        <v>45598</v>
      </c>
      <c r="G15" s="320" t="s">
        <v>152</v>
      </c>
      <c r="H15" s="317">
        <v>45590</v>
      </c>
      <c r="I15" s="553"/>
    </row>
    <row r="16" spans="1:10" s="76" customFormat="1" ht="17.25" customHeight="1">
      <c r="A16" s="235" t="s">
        <v>249</v>
      </c>
      <c r="B16" s="81">
        <v>2414</v>
      </c>
      <c r="C16" s="77" t="s">
        <v>47</v>
      </c>
      <c r="D16" s="77" t="s">
        <v>138</v>
      </c>
      <c r="E16" s="129">
        <v>45596</v>
      </c>
      <c r="F16" s="129">
        <v>45602</v>
      </c>
      <c r="G16" s="320" t="s">
        <v>150</v>
      </c>
      <c r="H16" s="317">
        <v>45594</v>
      </c>
      <c r="I16" s="553"/>
      <c r="J16" s="132"/>
    </row>
    <row r="17" spans="1:12" s="76" customFormat="1" ht="17.25" customHeight="1">
      <c r="A17" s="387" t="s">
        <v>251</v>
      </c>
      <c r="B17" s="388">
        <v>2410</v>
      </c>
      <c r="C17" s="389" t="s">
        <v>47</v>
      </c>
      <c r="D17" s="77" t="s">
        <v>144</v>
      </c>
      <c r="E17" s="390">
        <v>45599</v>
      </c>
      <c r="F17" s="390">
        <v>45606</v>
      </c>
      <c r="G17" s="391" t="s">
        <v>152</v>
      </c>
      <c r="H17" s="317">
        <v>45597</v>
      </c>
      <c r="I17" s="549"/>
      <c r="J17" s="132"/>
    </row>
    <row r="18" spans="1:12" s="76" customFormat="1" ht="17.25" customHeight="1">
      <c r="A18" s="387"/>
      <c r="B18" s="388"/>
      <c r="C18" s="389"/>
      <c r="D18" s="77"/>
      <c r="E18" s="390"/>
      <c r="F18" s="390"/>
      <c r="G18" s="391"/>
      <c r="H18" s="317"/>
      <c r="I18" s="549"/>
      <c r="J18" s="132"/>
    </row>
    <row r="19" spans="1:12" s="291" customFormat="1" ht="17.25" customHeight="1" thickBot="1">
      <c r="A19" s="318"/>
      <c r="B19" s="319"/>
      <c r="C19" s="319"/>
      <c r="D19" s="403"/>
      <c r="E19" s="89"/>
      <c r="F19" s="89"/>
      <c r="G19" s="345"/>
      <c r="H19" s="346"/>
      <c r="I19" s="554"/>
      <c r="J19" s="298"/>
      <c r="L19" s="76"/>
    </row>
    <row r="20" spans="1:12" s="76" customFormat="1" ht="12.75"/>
    <row r="21" spans="1:12" s="76" customFormat="1" ht="13.5" thickBot="1"/>
    <row r="22" spans="1:12" s="76" customFormat="1" ht="25.5">
      <c r="A22" s="196" t="s">
        <v>1</v>
      </c>
      <c r="B22" s="547" t="s">
        <v>3</v>
      </c>
      <c r="C22" s="547"/>
      <c r="D22" s="547" t="s">
        <v>0</v>
      </c>
      <c r="E22" s="547"/>
      <c r="F22" s="199" t="s">
        <v>116</v>
      </c>
      <c r="G22" s="548" t="s">
        <v>112</v>
      </c>
      <c r="H22" s="548"/>
      <c r="I22" s="200" t="s">
        <v>87</v>
      </c>
    </row>
    <row r="23" spans="1:12" s="76" customFormat="1" ht="14.25" customHeight="1">
      <c r="A23" s="321" t="s">
        <v>247</v>
      </c>
      <c r="B23" s="322">
        <v>2413</v>
      </c>
      <c r="C23" s="316" t="s">
        <v>47</v>
      </c>
      <c r="D23" s="104" t="s">
        <v>147</v>
      </c>
      <c r="E23" s="79">
        <v>45566</v>
      </c>
      <c r="F23" s="79">
        <v>45571</v>
      </c>
      <c r="G23" s="323" t="s">
        <v>320</v>
      </c>
      <c r="H23" s="79">
        <v>45562</v>
      </c>
      <c r="I23" s="549" t="s">
        <v>132</v>
      </c>
    </row>
    <row r="24" spans="1:12" s="76" customFormat="1" ht="16.5" customHeight="1">
      <c r="A24" s="321" t="s">
        <v>213</v>
      </c>
      <c r="B24" s="322">
        <v>2408</v>
      </c>
      <c r="C24" s="316" t="s">
        <v>47</v>
      </c>
      <c r="D24" s="104" t="s">
        <v>139</v>
      </c>
      <c r="E24" s="79">
        <v>45569</v>
      </c>
      <c r="F24" s="79">
        <v>45575</v>
      </c>
      <c r="G24" s="323" t="s">
        <v>163</v>
      </c>
      <c r="H24" s="79">
        <v>45567</v>
      </c>
      <c r="I24" s="550"/>
    </row>
    <row r="25" spans="1:12" s="76" customFormat="1" ht="16.5" customHeight="1">
      <c r="A25" s="99" t="s">
        <v>248</v>
      </c>
      <c r="B25" s="131">
        <v>2411</v>
      </c>
      <c r="C25" s="77" t="s">
        <v>47</v>
      </c>
      <c r="D25" s="104" t="s">
        <v>144</v>
      </c>
      <c r="E25" s="129">
        <v>45571</v>
      </c>
      <c r="F25" s="79">
        <v>45576</v>
      </c>
      <c r="G25" s="323" t="s">
        <v>152</v>
      </c>
      <c r="H25" s="79">
        <v>45569</v>
      </c>
      <c r="I25" s="550"/>
    </row>
    <row r="26" spans="1:12" s="76" customFormat="1" ht="16.5" customHeight="1">
      <c r="A26" s="99" t="s">
        <v>321</v>
      </c>
      <c r="B26" s="131">
        <v>2420</v>
      </c>
      <c r="C26" s="77" t="s">
        <v>47</v>
      </c>
      <c r="D26" s="104" t="s">
        <v>165</v>
      </c>
      <c r="E26" s="129">
        <v>45574</v>
      </c>
      <c r="F26" s="79">
        <v>45579</v>
      </c>
      <c r="G26" s="323" t="s">
        <v>151</v>
      </c>
      <c r="H26" s="79">
        <v>45572</v>
      </c>
      <c r="I26" s="550"/>
    </row>
    <row r="27" spans="1:12" s="76" customFormat="1" ht="16.5" customHeight="1">
      <c r="A27" s="198" t="s">
        <v>172</v>
      </c>
      <c r="B27" s="236">
        <v>2413</v>
      </c>
      <c r="C27" s="104" t="s">
        <v>47</v>
      </c>
      <c r="D27" s="104" t="s">
        <v>138</v>
      </c>
      <c r="E27" s="79">
        <v>45575</v>
      </c>
      <c r="F27" s="79">
        <v>45581</v>
      </c>
      <c r="G27" s="323" t="s">
        <v>150</v>
      </c>
      <c r="H27" s="79">
        <v>45573</v>
      </c>
      <c r="I27" s="550"/>
    </row>
    <row r="28" spans="1:12" s="76" customFormat="1" ht="16.5" customHeight="1">
      <c r="A28" s="198" t="s">
        <v>322</v>
      </c>
      <c r="B28" s="195">
        <v>2408</v>
      </c>
      <c r="C28" s="104" t="s">
        <v>47</v>
      </c>
      <c r="D28" s="104" t="s">
        <v>144</v>
      </c>
      <c r="E28" s="79">
        <v>45578</v>
      </c>
      <c r="F28" s="79">
        <v>45585</v>
      </c>
      <c r="G28" s="323" t="s">
        <v>152</v>
      </c>
      <c r="H28" s="79">
        <v>45576</v>
      </c>
      <c r="I28" s="550"/>
    </row>
    <row r="29" spans="1:12" s="76" customFormat="1" ht="16.5" customHeight="1">
      <c r="A29" s="130" t="s">
        <v>170</v>
      </c>
      <c r="B29" s="81" t="s">
        <v>323</v>
      </c>
      <c r="C29" s="77" t="s">
        <v>47</v>
      </c>
      <c r="D29" s="104" t="s">
        <v>147</v>
      </c>
      <c r="E29" s="79">
        <v>45580</v>
      </c>
      <c r="F29" s="79">
        <v>45585</v>
      </c>
      <c r="G29" s="323" t="s">
        <v>151</v>
      </c>
      <c r="H29" s="79">
        <v>45579</v>
      </c>
      <c r="I29" s="550"/>
    </row>
    <row r="30" spans="1:12" s="76" customFormat="1" ht="16.5" customHeight="1">
      <c r="A30" s="130" t="s">
        <v>287</v>
      </c>
      <c r="B30" s="81">
        <v>2408</v>
      </c>
      <c r="C30" s="77" t="s">
        <v>47</v>
      </c>
      <c r="D30" s="104" t="s">
        <v>135</v>
      </c>
      <c r="E30" s="79">
        <v>45584</v>
      </c>
      <c r="F30" s="79">
        <v>45590</v>
      </c>
      <c r="G30" s="323" t="s">
        <v>324</v>
      </c>
      <c r="H30" s="79">
        <v>45582</v>
      </c>
      <c r="I30" s="550"/>
    </row>
    <row r="31" spans="1:12" s="76" customFormat="1" ht="16.5" customHeight="1">
      <c r="A31" s="99" t="s">
        <v>325</v>
      </c>
      <c r="B31" s="81">
        <v>2412</v>
      </c>
      <c r="C31" s="77" t="s">
        <v>47</v>
      </c>
      <c r="D31" s="104" t="s">
        <v>140</v>
      </c>
      <c r="E31" s="79">
        <v>45586</v>
      </c>
      <c r="F31" s="79">
        <v>45591</v>
      </c>
      <c r="G31" s="323" t="s">
        <v>188</v>
      </c>
      <c r="H31" s="79">
        <v>45583</v>
      </c>
      <c r="I31" s="550"/>
    </row>
    <row r="32" spans="1:12" s="76" customFormat="1" ht="16.5" customHeight="1">
      <c r="A32" s="99" t="s">
        <v>247</v>
      </c>
      <c r="B32" s="81">
        <v>2414</v>
      </c>
      <c r="C32" s="77" t="s">
        <v>47</v>
      </c>
      <c r="D32" s="104" t="s">
        <v>135</v>
      </c>
      <c r="E32" s="79">
        <v>45591</v>
      </c>
      <c r="F32" s="79">
        <v>45596</v>
      </c>
      <c r="G32" s="323" t="s">
        <v>324</v>
      </c>
      <c r="H32" s="79">
        <v>45589</v>
      </c>
      <c r="I32" s="550"/>
    </row>
    <row r="33" spans="1:9" s="76" customFormat="1" ht="16.5" customHeight="1">
      <c r="A33" s="383" t="s">
        <v>326</v>
      </c>
      <c r="B33" s="384">
        <v>2414</v>
      </c>
      <c r="C33" s="77" t="s">
        <v>47</v>
      </c>
      <c r="D33" s="104" t="s">
        <v>140</v>
      </c>
      <c r="E33" s="385">
        <v>45593</v>
      </c>
      <c r="F33" s="79">
        <v>45598</v>
      </c>
      <c r="G33" s="386" t="s">
        <v>188</v>
      </c>
      <c r="H33" s="79">
        <v>45590</v>
      </c>
      <c r="I33" s="550"/>
    </row>
    <row r="34" spans="1:9" s="76" customFormat="1" ht="16.5" customHeight="1">
      <c r="A34" s="383" t="s">
        <v>189</v>
      </c>
      <c r="B34" s="384">
        <v>2421</v>
      </c>
      <c r="C34" s="389" t="s">
        <v>47</v>
      </c>
      <c r="D34" s="417" t="s">
        <v>165</v>
      </c>
      <c r="E34" s="385">
        <v>45595</v>
      </c>
      <c r="F34" s="385">
        <v>45600</v>
      </c>
      <c r="G34" s="386" t="s">
        <v>151</v>
      </c>
      <c r="H34" s="385">
        <v>45593</v>
      </c>
      <c r="I34" s="550"/>
    </row>
    <row r="35" spans="1:9" s="76" customFormat="1" ht="16.5" customHeight="1">
      <c r="A35" s="383" t="s">
        <v>327</v>
      </c>
      <c r="B35" s="384">
        <v>1010</v>
      </c>
      <c r="C35" s="389" t="s">
        <v>47</v>
      </c>
      <c r="D35" s="417" t="s">
        <v>139</v>
      </c>
      <c r="E35" s="385">
        <v>45597</v>
      </c>
      <c r="F35" s="385">
        <v>45602</v>
      </c>
      <c r="G35" s="386" t="s">
        <v>163</v>
      </c>
      <c r="H35" s="385">
        <v>45595</v>
      </c>
      <c r="I35" s="550"/>
    </row>
    <row r="36" spans="1:9" s="76" customFormat="1" ht="16.5" customHeight="1" thickBot="1">
      <c r="A36" s="276"/>
      <c r="B36" s="277"/>
      <c r="C36" s="277"/>
      <c r="D36" s="288"/>
      <c r="E36" s="89"/>
      <c r="F36" s="89"/>
      <c r="G36" s="324"/>
      <c r="H36" s="89"/>
      <c r="I36" s="551"/>
    </row>
    <row r="38" spans="1:9">
      <c r="A38" s="133" t="s">
        <v>89</v>
      </c>
    </row>
  </sheetData>
  <mergeCells count="12">
    <mergeCell ref="B22:C22"/>
    <mergeCell ref="D22:E22"/>
    <mergeCell ref="G22:H22"/>
    <mergeCell ref="I23:I36"/>
    <mergeCell ref="A1:J1"/>
    <mergeCell ref="A2:J2"/>
    <mergeCell ref="A3:J3"/>
    <mergeCell ref="A4:J4"/>
    <mergeCell ref="B7:C7"/>
    <mergeCell ref="I8:I19"/>
    <mergeCell ref="D7:E7"/>
    <mergeCell ref="G7:H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K14"/>
  <sheetViews>
    <sheetView workbookViewId="0">
      <selection activeCell="A15" sqref="A15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8.75" customWidth="1"/>
    <col min="7" max="7" width="8.625" customWidth="1"/>
    <col min="8" max="8" width="10.625" customWidth="1"/>
    <col min="9" max="9" width="9.375" customWidth="1"/>
    <col min="10" max="10" width="10.75" customWidth="1"/>
    <col min="11" max="11" width="17" customWidth="1"/>
  </cols>
  <sheetData>
    <row r="1" spans="1:11" ht="26.25">
      <c r="A1" s="526" t="s">
        <v>77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</row>
    <row r="2" spans="1:11" ht="18.75">
      <c r="A2" s="527" t="s">
        <v>82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</row>
    <row r="3" spans="1:11" ht="19.5" thickBot="1">
      <c r="A3" s="528" t="s">
        <v>83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</row>
    <row r="4" spans="1:11" ht="21" thickTop="1">
      <c r="A4" s="530" t="s">
        <v>203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0" t="s">
        <v>36</v>
      </c>
      <c r="B6" s="1"/>
      <c r="C6" s="1"/>
      <c r="D6" s="1"/>
      <c r="E6" s="1"/>
      <c r="F6" s="1"/>
      <c r="G6" s="1"/>
      <c r="H6" s="1"/>
      <c r="I6" s="1"/>
      <c r="J6" s="93" t="s">
        <v>2</v>
      </c>
      <c r="K6" s="92">
        <f ca="1">TODAY()</f>
        <v>45560</v>
      </c>
    </row>
    <row r="7" spans="1:11" ht="17.2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5.5">
      <c r="A8" s="190" t="s">
        <v>1</v>
      </c>
      <c r="B8" s="191" t="s">
        <v>3</v>
      </c>
      <c r="C8" s="543" t="s">
        <v>0</v>
      </c>
      <c r="D8" s="543"/>
      <c r="E8" s="192" t="s">
        <v>182</v>
      </c>
      <c r="F8" s="192" t="s">
        <v>183</v>
      </c>
      <c r="G8" s="192" t="s">
        <v>184</v>
      </c>
      <c r="H8" s="192" t="s">
        <v>185</v>
      </c>
      <c r="I8" s="544" t="s">
        <v>76</v>
      </c>
      <c r="J8" s="544"/>
      <c r="K8" s="193" t="s">
        <v>86</v>
      </c>
    </row>
    <row r="9" spans="1:11">
      <c r="A9" s="194" t="s">
        <v>186</v>
      </c>
      <c r="B9" s="189" t="s">
        <v>252</v>
      </c>
      <c r="C9" s="111" t="s">
        <v>138</v>
      </c>
      <c r="D9" s="108">
        <v>45561</v>
      </c>
      <c r="E9" s="75">
        <v>45563</v>
      </c>
      <c r="F9" s="75" t="s">
        <v>294</v>
      </c>
      <c r="G9" s="75">
        <v>45565</v>
      </c>
      <c r="H9" s="75">
        <v>45569</v>
      </c>
      <c r="I9" s="233">
        <v>0.66666666666666663</v>
      </c>
      <c r="J9" s="75">
        <v>45558</v>
      </c>
      <c r="K9" s="540" t="s">
        <v>130</v>
      </c>
    </row>
    <row r="10" spans="1:11">
      <c r="A10" s="110" t="s">
        <v>227</v>
      </c>
      <c r="B10" s="109" t="s">
        <v>295</v>
      </c>
      <c r="C10" s="111" t="s">
        <v>138</v>
      </c>
      <c r="D10" s="62">
        <v>45568</v>
      </c>
      <c r="E10" s="75">
        <v>45570</v>
      </c>
      <c r="F10" s="75" t="s">
        <v>296</v>
      </c>
      <c r="G10" s="75">
        <v>45574</v>
      </c>
      <c r="H10" s="75">
        <v>45578</v>
      </c>
      <c r="I10" s="233">
        <v>0.66666666666666663</v>
      </c>
      <c r="J10" s="75">
        <v>45565</v>
      </c>
      <c r="K10" s="540"/>
    </row>
    <row r="11" spans="1:11">
      <c r="A11" s="110" t="s">
        <v>186</v>
      </c>
      <c r="B11" s="109" t="s">
        <v>297</v>
      </c>
      <c r="C11" s="111" t="s">
        <v>138</v>
      </c>
      <c r="D11" s="62">
        <v>45575</v>
      </c>
      <c r="E11" s="75">
        <v>45577</v>
      </c>
      <c r="F11" s="75" t="s">
        <v>298</v>
      </c>
      <c r="G11" s="75">
        <v>45581</v>
      </c>
      <c r="H11" s="75">
        <v>45585</v>
      </c>
      <c r="I11" s="233">
        <v>0.66666666666666663</v>
      </c>
      <c r="J11" s="75">
        <v>45572</v>
      </c>
      <c r="K11" s="540"/>
    </row>
    <row r="12" spans="1:11">
      <c r="A12" s="397" t="s">
        <v>227</v>
      </c>
      <c r="B12" s="398" t="s">
        <v>299</v>
      </c>
      <c r="C12" s="381" t="s">
        <v>140</v>
      </c>
      <c r="D12" s="278">
        <v>45579</v>
      </c>
      <c r="E12" s="399">
        <v>45581</v>
      </c>
      <c r="F12" s="399" t="s">
        <v>298</v>
      </c>
      <c r="G12" s="399">
        <v>45584</v>
      </c>
      <c r="H12" s="399">
        <v>45588</v>
      </c>
      <c r="I12" s="400">
        <v>0.66666666666666663</v>
      </c>
      <c r="J12" s="399">
        <v>45576</v>
      </c>
      <c r="K12" s="541"/>
    </row>
    <row r="13" spans="1:11">
      <c r="A13" s="397" t="s">
        <v>186</v>
      </c>
      <c r="B13" s="398" t="s">
        <v>300</v>
      </c>
      <c r="C13" s="381" t="s">
        <v>140</v>
      </c>
      <c r="D13" s="278">
        <v>45586</v>
      </c>
      <c r="E13" s="399">
        <v>45588</v>
      </c>
      <c r="F13" s="399" t="s">
        <v>301</v>
      </c>
      <c r="G13" s="399">
        <v>45594</v>
      </c>
      <c r="H13" s="399">
        <v>45600</v>
      </c>
      <c r="I13" s="400">
        <v>0.66666666666666663</v>
      </c>
      <c r="J13" s="399">
        <v>45583</v>
      </c>
      <c r="K13" s="541"/>
    </row>
    <row r="14" spans="1:11" ht="17.25" thickBot="1">
      <c r="A14" s="412" t="s">
        <v>227</v>
      </c>
      <c r="B14" s="413" t="s">
        <v>302</v>
      </c>
      <c r="C14" s="414" t="s">
        <v>140</v>
      </c>
      <c r="D14" s="65">
        <v>45593</v>
      </c>
      <c r="E14" s="268">
        <v>45595</v>
      </c>
      <c r="F14" s="268" t="s">
        <v>303</v>
      </c>
      <c r="G14" s="268">
        <v>45599</v>
      </c>
      <c r="H14" s="268">
        <v>45605</v>
      </c>
      <c r="I14" s="299">
        <v>0.66666666666666663</v>
      </c>
      <c r="J14" s="268">
        <v>45590</v>
      </c>
      <c r="K14" s="542"/>
    </row>
  </sheetData>
  <mergeCells count="7">
    <mergeCell ref="K9:K14"/>
    <mergeCell ref="A1:K1"/>
    <mergeCell ref="A2:K2"/>
    <mergeCell ref="A3:K3"/>
    <mergeCell ref="A4:K4"/>
    <mergeCell ref="C8:D8"/>
    <mergeCell ref="I8:J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55"/>
  <sheetViews>
    <sheetView zoomScaleNormal="100" workbookViewId="0">
      <selection activeCell="A43" sqref="A43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20" customFormat="1" ht="26.25">
      <c r="A1" s="518" t="s">
        <v>77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52" s="121" customFormat="1" ht="18.75">
      <c r="A2" s="519" t="s">
        <v>82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</row>
    <row r="3" spans="1:52" s="121" customFormat="1" ht="19.5" thickBot="1">
      <c r="A3" s="520" t="s">
        <v>83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</row>
    <row r="4" spans="1:52" s="14" customFormat="1" ht="30.75" customHeight="1" thickTop="1">
      <c r="A4" s="566" t="s">
        <v>103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</row>
    <row r="5" spans="1:52" s="16" customFormat="1" ht="21" customHeight="1" thickBot="1">
      <c r="A5" s="123" t="s">
        <v>36</v>
      </c>
      <c r="B5" s="68"/>
      <c r="C5" s="19"/>
      <c r="D5" s="269"/>
      <c r="E5" s="19"/>
      <c r="L5" s="126" t="s">
        <v>2</v>
      </c>
      <c r="M5" s="127">
        <f ca="1">TODAY()</f>
        <v>45560</v>
      </c>
    </row>
    <row r="6" spans="1:52" s="72" customFormat="1" ht="40.5" customHeight="1" thickBot="1">
      <c r="A6" s="443" t="s">
        <v>1</v>
      </c>
      <c r="B6" s="444" t="s">
        <v>3</v>
      </c>
      <c r="C6" s="486"/>
      <c r="D6" s="486" t="s">
        <v>0</v>
      </c>
      <c r="E6" s="445" t="s">
        <v>229</v>
      </c>
      <c r="F6" s="445" t="s">
        <v>230</v>
      </c>
      <c r="G6" s="445" t="s">
        <v>200</v>
      </c>
      <c r="H6" s="445" t="s">
        <v>201</v>
      </c>
      <c r="I6" s="445" t="s">
        <v>143</v>
      </c>
      <c r="J6" s="556" t="s">
        <v>112</v>
      </c>
      <c r="K6" s="556"/>
      <c r="L6" s="557"/>
      <c r="M6" s="405" t="s">
        <v>86</v>
      </c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1:52" s="72" customFormat="1" ht="15.75" customHeight="1" thickBot="1">
      <c r="A7" s="166" t="s">
        <v>164</v>
      </c>
      <c r="B7" s="441" t="s">
        <v>231</v>
      </c>
      <c r="C7" s="441" t="str">
        <f>IF(OR(WEEKDAY(D7)={1,2,3,4,5,6}),CHOOSE(WEEKDAY(D7),"SUN","MON","TUE","WED","THU","FRI"),"SAT")</f>
        <v>WED</v>
      </c>
      <c r="D7" s="167">
        <v>45567</v>
      </c>
      <c r="E7" s="167"/>
      <c r="F7" s="167"/>
      <c r="G7" s="167">
        <f>D7+7</f>
        <v>45574</v>
      </c>
      <c r="H7" s="167">
        <f>G7+1</f>
        <v>45575</v>
      </c>
      <c r="I7" s="167"/>
      <c r="J7" s="442">
        <v>0.41666666666666669</v>
      </c>
      <c r="K7" s="285" t="str">
        <f>IF(OR(WEEKDAY(L7)={1,2,3,4,5,6}),CHOOSE(WEEKDAY(L7),"SUN","MON","TUE","WED","THU","FRI"),"SAT")</f>
        <v>MON</v>
      </c>
      <c r="L7" s="168">
        <f t="shared" ref="L7:L31" si="0">D7-2</f>
        <v>45565</v>
      </c>
      <c r="M7" s="567" t="s">
        <v>195</v>
      </c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pans="1:52" s="72" customFormat="1" ht="15.75" customHeight="1">
      <c r="A8" s="248" t="s">
        <v>194</v>
      </c>
      <c r="B8" s="439" t="s">
        <v>359</v>
      </c>
      <c r="C8" s="439" t="str">
        <f>IF(OR(WEEKDAY(D8)={1,2,3,4,5,6}),CHOOSE(WEEKDAY(D8),"SUN","MON","TUE","WED","THU","FRI"),"SAT")</f>
        <v>THU</v>
      </c>
      <c r="D8" s="503">
        <v>45568</v>
      </c>
      <c r="E8" s="90">
        <f>D8+8</f>
        <v>45576</v>
      </c>
      <c r="F8" s="90">
        <f>D8+13</f>
        <v>45581</v>
      </c>
      <c r="G8" s="90"/>
      <c r="H8" s="90"/>
      <c r="I8" s="90"/>
      <c r="J8" s="442">
        <v>0.41666666666666669</v>
      </c>
      <c r="K8" s="284" t="str">
        <f>IF(OR(WEEKDAY(L8)={1,2,3,4,5,6}),CHOOSE(WEEKDAY(L8),"SUN","MON","TUE","WED","THU","FRI"),"SAT")</f>
        <v>TUE</v>
      </c>
      <c r="L8" s="249">
        <f t="shared" si="0"/>
        <v>45566</v>
      </c>
      <c r="M8" s="568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r="9" spans="1:52" s="72" customFormat="1" ht="15.75" customHeight="1">
      <c r="A9" s="248" t="s">
        <v>362</v>
      </c>
      <c r="B9" s="439" t="s">
        <v>363</v>
      </c>
      <c r="C9" s="439" t="str">
        <f>IF(OR(WEEKDAY(D9)={1,2,3,4,5,6}),CHOOSE(WEEKDAY(D9),"SUN","MON","TUE","WED","THU","FRI"),"SAT")</f>
        <v>SUN</v>
      </c>
      <c r="D9" s="90">
        <v>45571</v>
      </c>
      <c r="E9" s="90"/>
      <c r="F9" s="90"/>
      <c r="G9" s="90">
        <f>D9+9</f>
        <v>45580</v>
      </c>
      <c r="H9" s="90"/>
      <c r="I9" s="90"/>
      <c r="J9" s="440">
        <v>0.41666666666666669</v>
      </c>
      <c r="K9" s="284" t="str">
        <f>IF(OR(WEEKDAY(L9)={1,2,3,4,5,6}),CHOOSE(WEEKDAY(L9),"SUN","MON","TUE","WED","THU","FRI"),"SAT")</f>
        <v>FRI</v>
      </c>
      <c r="L9" s="249">
        <f t="shared" si="0"/>
        <v>45569</v>
      </c>
      <c r="M9" s="568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spans="1:52" s="72" customFormat="1" ht="15.75" customHeight="1">
      <c r="A10" s="482" t="s">
        <v>377</v>
      </c>
      <c r="B10" s="481" t="s">
        <v>378</v>
      </c>
      <c r="C10" s="481" t="str">
        <f>IF(OR(WEEKDAY(D10)={1,2,3,4,5,6}),CHOOSE(WEEKDAY(D10),"SUN","MON","TUE","WED","THU","FRI"),"SAT")</f>
        <v>SUN</v>
      </c>
      <c r="D10" s="483">
        <v>45571</v>
      </c>
      <c r="E10" s="483"/>
      <c r="F10" s="483"/>
      <c r="G10" s="483"/>
      <c r="H10" s="483"/>
      <c r="I10" s="483">
        <f>D10+7</f>
        <v>45578</v>
      </c>
      <c r="J10" s="484">
        <v>0.41666666666666669</v>
      </c>
      <c r="K10" s="485" t="str">
        <f>IF(OR(WEEKDAY(L10)={1,2,3,4,5,6}),CHOOSE(WEEKDAY(L10),"SUN","MON","TUE","WED","THU","FRI"),"SAT")</f>
        <v>FRI</v>
      </c>
      <c r="L10" s="249">
        <f t="shared" si="0"/>
        <v>45569</v>
      </c>
      <c r="M10" s="568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r="11" spans="1:52" s="461" customFormat="1" ht="15.75" customHeight="1" thickBot="1">
      <c r="A11" s="500" t="s">
        <v>215</v>
      </c>
      <c r="B11" s="501" t="s">
        <v>360</v>
      </c>
      <c r="C11" s="501" t="str">
        <f>IF(OR(WEEKDAY(D11)={1,2,3,4,5,6}),CHOOSE(WEEKDAY(D11),"SUN","MON","TUE","WED","THU","FRI"),"SAT")</f>
        <v>MON</v>
      </c>
      <c r="D11" s="502">
        <v>45572</v>
      </c>
      <c r="E11" s="502">
        <f>D11+8</f>
        <v>45580</v>
      </c>
      <c r="F11" s="502">
        <f>D11+13</f>
        <v>45585</v>
      </c>
      <c r="G11" s="502"/>
      <c r="H11" s="502"/>
      <c r="I11" s="502"/>
      <c r="J11" s="504" t="s">
        <v>361</v>
      </c>
      <c r="K11" s="505" t="str">
        <f>IF(OR(WEEKDAY(L11)={1,2,3,4,5,6}),CHOOSE(WEEKDAY(L11),"SUN","MON","TUE","WED","THU","FRI"),"SAT")</f>
        <v>SAT</v>
      </c>
      <c r="L11" s="498">
        <f t="shared" si="0"/>
        <v>45570</v>
      </c>
      <c r="M11" s="568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</row>
    <row r="12" spans="1:52" s="72" customFormat="1" ht="15.75" customHeight="1">
      <c r="A12" s="166" t="s">
        <v>214</v>
      </c>
      <c r="B12" s="441" t="s">
        <v>364</v>
      </c>
      <c r="C12" s="441" t="str">
        <f>IF(OR(WEEKDAY(D12)={1,2,3,4,5,6}),CHOOSE(WEEKDAY(D12),"SUN","MON","TUE","WED","THU","FRI"),"SAT")</f>
        <v>WED</v>
      </c>
      <c r="D12" s="167">
        <v>45574</v>
      </c>
      <c r="E12" s="167"/>
      <c r="F12" s="167"/>
      <c r="G12" s="167">
        <f>D12+7</f>
        <v>45581</v>
      </c>
      <c r="H12" s="167">
        <f>G12+1</f>
        <v>45582</v>
      </c>
      <c r="I12" s="167"/>
      <c r="J12" s="442">
        <v>0.41666666666666669</v>
      </c>
      <c r="K12" s="285" t="str">
        <f>IF(OR(WEEKDAY(L12)={1,2,3,4,5,6}),CHOOSE(WEEKDAY(L12),"SUN","MON","TUE","WED","THU","FRI"),"SAT")</f>
        <v>MON</v>
      </c>
      <c r="L12" s="168">
        <f t="shared" si="0"/>
        <v>45572</v>
      </c>
      <c r="M12" s="568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</row>
    <row r="13" spans="1:52" s="72" customFormat="1" ht="18.75" customHeight="1">
      <c r="A13" s="248" t="s">
        <v>124</v>
      </c>
      <c r="B13" s="439" t="s">
        <v>369</v>
      </c>
      <c r="C13" s="439" t="str">
        <f>IF(OR(WEEKDAY(D13)={1,2,3,4,5,6}),CHOOSE(WEEKDAY(D13),"SUN","MON","TUE","WED","THU","FRI"),"SAT")</f>
        <v>FRI</v>
      </c>
      <c r="D13" s="90">
        <v>45576</v>
      </c>
      <c r="E13" s="90">
        <f>D13+7</f>
        <v>45583</v>
      </c>
      <c r="F13" s="90">
        <f>D13+12</f>
        <v>45588</v>
      </c>
      <c r="G13" s="90"/>
      <c r="H13" s="90"/>
      <c r="I13" s="90"/>
      <c r="J13" s="440">
        <v>0.41666666666666669</v>
      </c>
      <c r="K13" s="284" t="str">
        <f>IF(OR(WEEKDAY(L13)={1,2,3,4,5,6}),CHOOSE(WEEKDAY(L13),"SUN","MON","TUE","WED","THU","FRI"),"SAT")</f>
        <v>WED</v>
      </c>
      <c r="L13" s="249">
        <f t="shared" si="0"/>
        <v>45574</v>
      </c>
      <c r="M13" s="568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</row>
    <row r="14" spans="1:52" s="72" customFormat="1" ht="18.75" customHeight="1">
      <c r="A14" s="248" t="s">
        <v>370</v>
      </c>
      <c r="B14" s="439" t="s">
        <v>371</v>
      </c>
      <c r="C14" s="439" t="str">
        <f>IF(OR(WEEKDAY(D14)={1,2,3,4,5,6}),CHOOSE(WEEKDAY(D14),"SUN","MON","TUE","WED","THU","FRI"),"SAT")</f>
        <v>SAT</v>
      </c>
      <c r="D14" s="90">
        <v>45577</v>
      </c>
      <c r="E14" s="90">
        <f>D14+8</f>
        <v>45585</v>
      </c>
      <c r="F14" s="90">
        <f>E14+5</f>
        <v>45590</v>
      </c>
      <c r="G14" s="90"/>
      <c r="H14" s="90"/>
      <c r="I14" s="90"/>
      <c r="J14" s="440">
        <v>0.41666666666666669</v>
      </c>
      <c r="K14" s="284" t="str">
        <f>IF(OR(WEEKDAY(L14)={1,2,3,4,5,6}),CHOOSE(WEEKDAY(L14),"SUN","MON","TUE","WED","THU","FRI"),"SAT")</f>
        <v>THU</v>
      </c>
      <c r="L14" s="249">
        <f t="shared" si="0"/>
        <v>45575</v>
      </c>
      <c r="M14" s="568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</row>
    <row r="15" spans="1:52" s="72" customFormat="1" ht="16.5" customHeight="1">
      <c r="A15" s="248" t="s">
        <v>365</v>
      </c>
      <c r="B15" s="439" t="s">
        <v>240</v>
      </c>
      <c r="C15" s="439" t="str">
        <f>IF(OR(WEEKDAY(D15)={1,2,3,4,5,6}),CHOOSE(WEEKDAY(D15),"SUN","MON","TUE","WED","THU","FRI"),"SAT")</f>
        <v>SUN</v>
      </c>
      <c r="D15" s="90">
        <v>45578</v>
      </c>
      <c r="E15" s="90"/>
      <c r="F15" s="90"/>
      <c r="G15" s="90">
        <f>D15+8</f>
        <v>45586</v>
      </c>
      <c r="H15" s="90"/>
      <c r="I15" s="90"/>
      <c r="J15" s="440">
        <v>0.41666666666666669</v>
      </c>
      <c r="K15" s="284" t="str">
        <f>IF(OR(WEEKDAY(L15)={1,2,3,4,5,6}),CHOOSE(WEEKDAY(L15),"SUN","MON","TUE","WED","THU","FRI"),"SAT")</f>
        <v>FRI</v>
      </c>
      <c r="L15" s="249">
        <f t="shared" si="0"/>
        <v>45576</v>
      </c>
      <c r="M15" s="568"/>
      <c r="N15" s="121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1:52" s="461" customFormat="1" ht="16.5" customHeight="1" thickBot="1">
      <c r="A16" s="493" t="s">
        <v>379</v>
      </c>
      <c r="B16" s="494" t="s">
        <v>380</v>
      </c>
      <c r="C16" s="494" t="str">
        <f>IF(OR(WEEKDAY(D16)={1,2,3,4,5,6}),CHOOSE(WEEKDAY(D16),"SUN","MON","TUE","WED","THU","FRI"),"SAT")</f>
        <v>SUN</v>
      </c>
      <c r="D16" s="495">
        <v>45578</v>
      </c>
      <c r="E16" s="495"/>
      <c r="F16" s="495"/>
      <c r="G16" s="495"/>
      <c r="H16" s="495"/>
      <c r="I16" s="495">
        <f>D16+7</f>
        <v>45585</v>
      </c>
      <c r="J16" s="496">
        <v>0.41666666666666669</v>
      </c>
      <c r="K16" s="497" t="str">
        <f>IF(OR(WEEKDAY(L16)={1,2,3,4,5,6}),CHOOSE(WEEKDAY(L16),"SUN","MON","TUE","WED","THU","FRI"),"SAT")</f>
        <v>FRI</v>
      </c>
      <c r="L16" s="498">
        <f t="shared" si="0"/>
        <v>45576</v>
      </c>
      <c r="M16" s="568"/>
      <c r="N16" s="460"/>
      <c r="O16" s="462"/>
      <c r="P16" s="462"/>
      <c r="Q16" s="462"/>
      <c r="R16" s="462"/>
      <c r="S16" s="462"/>
      <c r="T16" s="462"/>
      <c r="U16" s="462"/>
      <c r="V16" s="462"/>
      <c r="W16" s="462"/>
      <c r="X16" s="462"/>
      <c r="Y16" s="462"/>
      <c r="Z16" s="462"/>
      <c r="AA16" s="462"/>
      <c r="AB16" s="462"/>
      <c r="AC16" s="462"/>
      <c r="AD16" s="462"/>
      <c r="AE16" s="462"/>
      <c r="AF16" s="462"/>
      <c r="AG16" s="462"/>
      <c r="AH16" s="462"/>
      <c r="AI16" s="462"/>
      <c r="AJ16" s="462"/>
      <c r="AK16" s="462"/>
      <c r="AL16" s="462"/>
      <c r="AM16" s="462"/>
      <c r="AN16" s="462"/>
      <c r="AO16" s="462"/>
      <c r="AP16" s="462"/>
      <c r="AQ16" s="462"/>
      <c r="AR16" s="462"/>
      <c r="AS16" s="462"/>
      <c r="AT16" s="462"/>
      <c r="AU16" s="462"/>
      <c r="AV16" s="462"/>
      <c r="AW16" s="462"/>
      <c r="AX16" s="462"/>
      <c r="AY16" s="462"/>
      <c r="AZ16" s="462"/>
    </row>
    <row r="17" spans="1:52" s="72" customFormat="1" ht="16.5" customHeight="1">
      <c r="A17" s="166" t="s">
        <v>239</v>
      </c>
      <c r="B17" s="441" t="s">
        <v>366</v>
      </c>
      <c r="C17" s="441" t="str">
        <f>IF(OR(WEEKDAY(D17)={1,2,3,4,5,6}),CHOOSE(WEEKDAY(D17),"SUN","MON","TUE","WED","THU","FRI"),"SAT")</f>
        <v>WED</v>
      </c>
      <c r="D17" s="167">
        <v>45581</v>
      </c>
      <c r="E17" s="167"/>
      <c r="F17" s="167"/>
      <c r="G17" s="167">
        <f>D17+7</f>
        <v>45588</v>
      </c>
      <c r="H17" s="167">
        <f>D17+1</f>
        <v>45582</v>
      </c>
      <c r="I17" s="167"/>
      <c r="J17" s="442">
        <v>0.41666666666666669</v>
      </c>
      <c r="K17" s="285" t="str">
        <f>IF(OR(WEEKDAY(L17)={1,2,3,4,5,6}),CHOOSE(WEEKDAY(L17),"SUN","MON","TUE","WED","THU","FRI"),"SAT")</f>
        <v>MON</v>
      </c>
      <c r="L17" s="168">
        <f t="shared" si="0"/>
        <v>45579</v>
      </c>
      <c r="M17" s="568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</row>
    <row r="18" spans="1:52" s="72" customFormat="1" ht="16.5" customHeight="1">
      <c r="A18" s="248" t="s">
        <v>193</v>
      </c>
      <c r="B18" s="439" t="s">
        <v>372</v>
      </c>
      <c r="C18" s="439" t="str">
        <f>IF(OR(WEEKDAY(D18)={1,2,3,4,5,6}),CHOOSE(WEEKDAY(D18),"SUN","MON","TUE","WED","THU","FRI"),"SAT")</f>
        <v>THU</v>
      </c>
      <c r="D18" s="90">
        <v>45582</v>
      </c>
      <c r="E18" s="90">
        <f>D18+7</f>
        <v>45589</v>
      </c>
      <c r="F18" s="90">
        <f>E18+5</f>
        <v>45594</v>
      </c>
      <c r="G18" s="90"/>
      <c r="H18" s="90"/>
      <c r="I18" s="90"/>
      <c r="J18" s="440">
        <v>0.41666666666666669</v>
      </c>
      <c r="K18" s="284" t="str">
        <f>IF(OR(WEEKDAY(L18)={1,2,3,4,5,6}),CHOOSE(WEEKDAY(L18),"SUN","MON","TUE","WED","THU","FRI"),"SAT")</f>
        <v>TUE</v>
      </c>
      <c r="L18" s="249">
        <f t="shared" si="0"/>
        <v>45580</v>
      </c>
      <c r="M18" s="568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</row>
    <row r="19" spans="1:52" s="72" customFormat="1" ht="16.5" customHeight="1">
      <c r="A19" s="248" t="s">
        <v>373</v>
      </c>
      <c r="B19" s="439" t="s">
        <v>364</v>
      </c>
      <c r="C19" s="439" t="str">
        <f>IF(OR(WEEKDAY(D19)={1,2,3,4,5,6}),CHOOSE(WEEKDAY(D19),"SUN","MON","TUE","WED","THU","FRI"),"SAT")</f>
        <v>SAT</v>
      </c>
      <c r="D19" s="90">
        <v>45584</v>
      </c>
      <c r="E19" s="90">
        <f>D19+8</f>
        <v>45592</v>
      </c>
      <c r="F19" s="90">
        <f>E19+5</f>
        <v>45597</v>
      </c>
      <c r="G19" s="90"/>
      <c r="H19" s="90"/>
      <c r="I19" s="90"/>
      <c r="J19" s="440">
        <v>0.41666666666666669</v>
      </c>
      <c r="K19" s="284" t="str">
        <f>IF(OR(WEEKDAY(L19)={1,2,3,4,5,6}),CHOOSE(WEEKDAY(L19),"SUN","MON","TUE","WED","THU","FRI"),"SAT")</f>
        <v>THU</v>
      </c>
      <c r="L19" s="249">
        <f t="shared" si="0"/>
        <v>45582</v>
      </c>
      <c r="M19" s="568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</row>
    <row r="20" spans="1:52" s="72" customFormat="1" ht="16.5" customHeight="1">
      <c r="A20" s="248" t="s">
        <v>367</v>
      </c>
      <c r="B20" s="439" t="s">
        <v>368</v>
      </c>
      <c r="C20" s="439" t="str">
        <f>IF(OR(WEEKDAY(D20)={1,2,3,4,5,6}),CHOOSE(WEEKDAY(D20),"SUN","MON","TUE","WED","THU","FRI"),"SAT")</f>
        <v>SUN</v>
      </c>
      <c r="D20" s="90">
        <v>45585</v>
      </c>
      <c r="E20" s="90"/>
      <c r="F20" s="90"/>
      <c r="G20" s="90">
        <f>D20+8</f>
        <v>45593</v>
      </c>
      <c r="H20" s="90"/>
      <c r="I20" s="90"/>
      <c r="J20" s="440">
        <v>0.41666666666666669</v>
      </c>
      <c r="K20" s="284" t="str">
        <f>IF(OR(WEEKDAY(L20)={1,2,3,4,5,6}),CHOOSE(WEEKDAY(L20),"SUN","MON","TUE","WED","THU","FRI"),"SAT")</f>
        <v>FRI</v>
      </c>
      <c r="L20" s="249">
        <f t="shared" si="0"/>
        <v>45583</v>
      </c>
      <c r="M20" s="568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</row>
    <row r="21" spans="1:52" s="461" customFormat="1" ht="16.5" customHeight="1" thickBot="1">
      <c r="A21" s="493" t="s">
        <v>381</v>
      </c>
      <c r="B21" s="494" t="s">
        <v>378</v>
      </c>
      <c r="C21" s="494" t="str">
        <f>IF(OR(WEEKDAY(D21)={1,2,3,4,5,6}),CHOOSE(WEEKDAY(D21),"SUN","MON","TUE","WED","THU","FRI"),"SAT")</f>
        <v>SUN</v>
      </c>
      <c r="D21" s="495">
        <v>45585</v>
      </c>
      <c r="E21" s="495"/>
      <c r="F21" s="495"/>
      <c r="G21" s="495"/>
      <c r="H21" s="495"/>
      <c r="I21" s="495">
        <f>D21+7</f>
        <v>45592</v>
      </c>
      <c r="J21" s="496">
        <v>0.41666666666666669</v>
      </c>
      <c r="K21" s="497" t="str">
        <f>IF(OR(WEEKDAY(L21)={1,2,3,4,5,6}),CHOOSE(WEEKDAY(L21),"SUN","MON","TUE","WED","THU","FRI"),"SAT")</f>
        <v>FRI</v>
      </c>
      <c r="L21" s="498">
        <f t="shared" si="0"/>
        <v>45583</v>
      </c>
      <c r="M21" s="568"/>
      <c r="N21" s="460"/>
      <c r="O21" s="460"/>
      <c r="P21" s="460"/>
      <c r="Q21" s="460"/>
      <c r="R21" s="460"/>
      <c r="S21" s="460"/>
      <c r="T21" s="460"/>
      <c r="U21" s="460"/>
      <c r="V21" s="460"/>
      <c r="W21" s="460"/>
      <c r="X21" s="460"/>
      <c r="Y21" s="460"/>
      <c r="Z21" s="460"/>
      <c r="AA21" s="460"/>
      <c r="AB21" s="460"/>
      <c r="AC21" s="460"/>
      <c r="AD21" s="460"/>
      <c r="AE21" s="460"/>
      <c r="AF21" s="460"/>
      <c r="AG21" s="460"/>
      <c r="AH21" s="460"/>
      <c r="AI21" s="460"/>
      <c r="AJ21" s="460"/>
      <c r="AK21" s="460"/>
      <c r="AL21" s="460"/>
      <c r="AM21" s="460"/>
      <c r="AN21" s="460"/>
      <c r="AO21" s="460"/>
      <c r="AP21" s="460"/>
      <c r="AQ21" s="460"/>
      <c r="AR21" s="460"/>
      <c r="AS21" s="460"/>
      <c r="AT21" s="460"/>
      <c r="AU21" s="460"/>
      <c r="AV21" s="460"/>
      <c r="AW21" s="460"/>
      <c r="AX21" s="460"/>
      <c r="AY21" s="460"/>
      <c r="AZ21" s="460"/>
    </row>
    <row r="22" spans="1:52" s="72" customFormat="1" ht="16.5" customHeight="1">
      <c r="A22" s="166" t="s">
        <v>164</v>
      </c>
      <c r="B22" s="441" t="s">
        <v>238</v>
      </c>
      <c r="C22" s="441" t="str">
        <f>IF(OR(WEEKDAY(D22)={1,2,3,4,5,6}),CHOOSE(WEEKDAY(D22),"SUN","MON","TUE","WED","THU","FRI"),"SAT")</f>
        <v>WED</v>
      </c>
      <c r="D22" s="167">
        <v>45588</v>
      </c>
      <c r="E22" s="167"/>
      <c r="F22" s="167"/>
      <c r="G22" s="167">
        <f>D22+8</f>
        <v>45596</v>
      </c>
      <c r="H22" s="167">
        <f>D22+9</f>
        <v>45597</v>
      </c>
      <c r="I22" s="167"/>
      <c r="J22" s="442">
        <v>0.41666666666666669</v>
      </c>
      <c r="K22" s="285" t="str">
        <f>IF(OR(WEEKDAY(L22)={1,2,3,4,5,6}),CHOOSE(WEEKDAY(L22),"SUN","MON","TUE","WED","THU","FRI"),"SAT")</f>
        <v>MON</v>
      </c>
      <c r="L22" s="168">
        <f t="shared" si="0"/>
        <v>45586</v>
      </c>
      <c r="M22" s="568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</row>
    <row r="23" spans="1:52" s="72" customFormat="1" ht="16.5" customHeight="1">
      <c r="A23" s="248" t="s">
        <v>194</v>
      </c>
      <c r="B23" s="439" t="s">
        <v>374</v>
      </c>
      <c r="C23" s="439" t="str">
        <f>IF(OR(WEEKDAY(D23)={1,2,3,4,5,6}),CHOOSE(WEEKDAY(D23),"SUN","MON","TUE","WED","THU","FRI"),"SAT")</f>
        <v>THU</v>
      </c>
      <c r="D23" s="90">
        <v>45589</v>
      </c>
      <c r="E23" s="90">
        <f>D23+8</f>
        <v>45597</v>
      </c>
      <c r="F23" s="90">
        <f>E23+5</f>
        <v>45602</v>
      </c>
      <c r="G23" s="90"/>
      <c r="H23" s="90"/>
      <c r="I23" s="90"/>
      <c r="J23" s="440">
        <v>0.41666666666666669</v>
      </c>
      <c r="K23" s="284" t="str">
        <f>IF(OR(WEEKDAY(L23)={1,2,3,4,5,6}),CHOOSE(WEEKDAY(L23),"SUN","MON","TUE","WED","THU","FRI"),"SAT")</f>
        <v>TUE</v>
      </c>
      <c r="L23" s="249">
        <f t="shared" si="0"/>
        <v>45587</v>
      </c>
      <c r="M23" s="568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</row>
    <row r="24" spans="1:52" s="72" customFormat="1" ht="16.5" customHeight="1">
      <c r="A24" s="248" t="s">
        <v>216</v>
      </c>
      <c r="B24" s="439" t="s">
        <v>375</v>
      </c>
      <c r="C24" s="439" t="str">
        <f>IF(OR(WEEKDAY(D24)={1,2,3,4,5,6}),CHOOSE(WEEKDAY(D24),"SUN","MON","TUE","WED","THU","FRI"),"SAT")</f>
        <v>SAT</v>
      </c>
      <c r="D24" s="90">
        <v>45591</v>
      </c>
      <c r="E24" s="90">
        <f>D24+7</f>
        <v>45598</v>
      </c>
      <c r="F24" s="90">
        <f>E24+5</f>
        <v>45603</v>
      </c>
      <c r="G24" s="90"/>
      <c r="H24" s="90"/>
      <c r="I24" s="90"/>
      <c r="J24" s="440">
        <v>0.41666666666666669</v>
      </c>
      <c r="K24" s="284" t="str">
        <f>IF(OR(WEEKDAY(L24)={1,2,3,4,5,6}),CHOOSE(WEEKDAY(L24),"SUN","MON","TUE","WED","THU","FRI"),"SAT")</f>
        <v>THU</v>
      </c>
      <c r="L24" s="249">
        <f t="shared" si="0"/>
        <v>45589</v>
      </c>
      <c r="M24" s="568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</row>
    <row r="25" spans="1:52" s="72" customFormat="1" ht="16.5" customHeight="1">
      <c r="A25" s="248" t="s">
        <v>99</v>
      </c>
      <c r="B25" s="439"/>
      <c r="C25" s="439" t="str">
        <f>IF(OR(WEEKDAY(D25)={1,2,3,4,5,6}),CHOOSE(WEEKDAY(D25),"SUN","MON","TUE","WED","THU","FRI"),"SAT")</f>
        <v>SUN</v>
      </c>
      <c r="D25" s="90">
        <v>45592</v>
      </c>
      <c r="E25" s="90"/>
      <c r="F25" s="90"/>
      <c r="G25" s="90">
        <f>D25+8</f>
        <v>45600</v>
      </c>
      <c r="H25" s="90"/>
      <c r="I25" s="90"/>
      <c r="J25" s="440">
        <v>0.41666666666666669</v>
      </c>
      <c r="K25" s="284" t="str">
        <f>IF(OR(WEEKDAY(L25)={1,2,3,4,5,6}),CHOOSE(WEEKDAY(L25),"SUN","MON","TUE","WED","THU","FRI"),"SAT")</f>
        <v>FRI</v>
      </c>
      <c r="L25" s="249">
        <f t="shared" si="0"/>
        <v>45590</v>
      </c>
      <c r="M25" s="568"/>
      <c r="N25" s="121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</row>
    <row r="26" spans="1:52" s="461" customFormat="1" ht="16.5" customHeight="1" thickBot="1">
      <c r="A26" s="493" t="s">
        <v>99</v>
      </c>
      <c r="B26" s="494"/>
      <c r="C26" s="494" t="str">
        <f>IF(OR(WEEKDAY(D26)={1,2,3,4,5,6}),CHOOSE(WEEKDAY(D26),"SUN","MON","TUE","WED","THU","FRI"),"SAT")</f>
        <v>SUN</v>
      </c>
      <c r="D26" s="495">
        <v>45592</v>
      </c>
      <c r="E26" s="495"/>
      <c r="F26" s="495"/>
      <c r="G26" s="495"/>
      <c r="H26" s="495"/>
      <c r="I26" s="495">
        <f>D21+7</f>
        <v>45592</v>
      </c>
      <c r="J26" s="496">
        <v>0.41666666666666669</v>
      </c>
      <c r="K26" s="497" t="str">
        <f>IF(OR(WEEKDAY(L26)={1,2,3,4,5,6}),CHOOSE(WEEKDAY(L26),"SUN","MON","TUE","WED","THU","FRI"),"SAT")</f>
        <v>FRI</v>
      </c>
      <c r="L26" s="498">
        <f t="shared" si="0"/>
        <v>45590</v>
      </c>
      <c r="M26" s="568"/>
      <c r="N26" s="460"/>
      <c r="O26" s="463"/>
      <c r="P26" s="463"/>
      <c r="Q26" s="463"/>
      <c r="R26" s="463"/>
      <c r="S26" s="463"/>
      <c r="T26" s="463"/>
      <c r="U26" s="463"/>
      <c r="V26" s="463"/>
      <c r="W26" s="463"/>
      <c r="X26" s="463"/>
      <c r="Y26" s="463"/>
      <c r="Z26" s="463"/>
      <c r="AA26" s="463"/>
      <c r="AB26" s="463"/>
      <c r="AC26" s="463"/>
      <c r="AD26" s="463"/>
      <c r="AE26" s="463"/>
      <c r="AF26" s="463"/>
      <c r="AG26" s="463"/>
      <c r="AH26" s="463"/>
      <c r="AI26" s="463"/>
      <c r="AJ26" s="463"/>
      <c r="AK26" s="463"/>
      <c r="AL26" s="463"/>
      <c r="AM26" s="463"/>
      <c r="AN26" s="463"/>
      <c r="AO26" s="463"/>
      <c r="AP26" s="463"/>
      <c r="AQ26" s="463"/>
      <c r="AR26" s="463"/>
      <c r="AS26" s="463"/>
      <c r="AT26" s="463"/>
      <c r="AU26" s="463"/>
      <c r="AV26" s="463"/>
      <c r="AW26" s="463"/>
      <c r="AX26" s="463"/>
      <c r="AY26" s="463"/>
      <c r="AZ26" s="463"/>
    </row>
    <row r="27" spans="1:52" s="72" customFormat="1" ht="16.5" hidden="1" customHeight="1">
      <c r="A27" s="487" t="s">
        <v>216</v>
      </c>
      <c r="B27" s="488" t="s">
        <v>232</v>
      </c>
      <c r="C27" s="488" t="str">
        <f>IF(OR(WEEKDAY(D27)={1,2,3,4,5,6}),CHOOSE(WEEKDAY(D27),"SUN","MON","TUE","WED","THU","FRI"),"SAT")</f>
        <v>WED</v>
      </c>
      <c r="D27" s="489">
        <v>45532</v>
      </c>
      <c r="E27" s="489">
        <f>D27+7</f>
        <v>45539</v>
      </c>
      <c r="F27" s="489">
        <f>E27+5</f>
        <v>45544</v>
      </c>
      <c r="G27" s="489"/>
      <c r="H27" s="489"/>
      <c r="I27" s="489"/>
      <c r="J27" s="490">
        <v>0.41666666666666669</v>
      </c>
      <c r="K27" s="491" t="str">
        <f>IF(OR(WEEKDAY(L27)={1,2,3,4,5,6}),CHOOSE(WEEKDAY(L27),"SUN","MON","TUE","WED","THU","FRI"),"SAT")</f>
        <v>MON</v>
      </c>
      <c r="L27" s="492">
        <f t="shared" si="0"/>
        <v>45530</v>
      </c>
      <c r="M27" s="568"/>
      <c r="N27" s="121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</row>
    <row r="28" spans="1:52" s="72" customFormat="1" ht="16.5" hidden="1" customHeight="1">
      <c r="A28" s="248" t="s">
        <v>124</v>
      </c>
      <c r="B28" s="439" t="s">
        <v>233</v>
      </c>
      <c r="C28" s="439" t="str">
        <f>IF(OR(WEEKDAY(D28)={1,2,3,4,5,6}),CHOOSE(WEEKDAY(D28),"SUN","MON","TUE","WED","THU","FRI"),"SAT")</f>
        <v>THU</v>
      </c>
      <c r="D28" s="90">
        <v>45533</v>
      </c>
      <c r="E28" s="90">
        <f>D28+8</f>
        <v>45541</v>
      </c>
      <c r="F28" s="90">
        <f>E28+5</f>
        <v>45546</v>
      </c>
      <c r="G28" s="90"/>
      <c r="H28" s="90"/>
      <c r="I28" s="90"/>
      <c r="J28" s="440">
        <v>0.41666666666666669</v>
      </c>
      <c r="K28" s="284" t="str">
        <f>IF(OR(WEEKDAY(L28)={1,2,3,4,5,6}),CHOOSE(WEEKDAY(L28),"SUN","MON","TUE","WED","THU","FRI"),"SAT")</f>
        <v>TUE</v>
      </c>
      <c r="L28" s="249">
        <f t="shared" si="0"/>
        <v>45531</v>
      </c>
      <c r="M28" s="568"/>
      <c r="N28" s="121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</row>
    <row r="29" spans="1:52" s="72" customFormat="1" ht="16.5" hidden="1" customHeight="1">
      <c r="A29" s="248" t="s">
        <v>214</v>
      </c>
      <c r="B29" s="439" t="s">
        <v>234</v>
      </c>
      <c r="C29" s="439" t="str">
        <f>IF(OR(WEEKDAY(D29)={1,2,3,4,5,6}),CHOOSE(WEEKDAY(D29),"SUN","MON","TUE","WED","THU","FRI"),"SAT")</f>
        <v>WED</v>
      </c>
      <c r="D29" s="90">
        <v>45546</v>
      </c>
      <c r="E29" s="90"/>
      <c r="F29" s="90"/>
      <c r="G29" s="90">
        <f>D29+7</f>
        <v>45553</v>
      </c>
      <c r="H29" s="90">
        <f>D29+8</f>
        <v>45554</v>
      </c>
      <c r="I29" s="90"/>
      <c r="J29" s="440">
        <v>0.41666666666666669</v>
      </c>
      <c r="K29" s="284" t="str">
        <f>IF(OR(WEEKDAY(L29)={1,2,3,4,5,6}),CHOOSE(WEEKDAY(L29),"SUN","MON","TUE","WED","THU","FRI"),"SAT")</f>
        <v>MON</v>
      </c>
      <c r="L29" s="249">
        <f t="shared" si="0"/>
        <v>45544</v>
      </c>
      <c r="M29" s="568"/>
      <c r="N29" s="121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</row>
    <row r="30" spans="1:52" s="72" customFormat="1" ht="16.5" hidden="1" customHeight="1">
      <c r="A30" s="464" t="s">
        <v>193</v>
      </c>
      <c r="B30" s="465" t="s">
        <v>202</v>
      </c>
      <c r="C30" s="465" t="str">
        <f>IF(OR(WEEKDAY(D30)={1,2,3,4,5,6}),CHOOSE(WEEKDAY(D30),"SUN","MON","TUE","WED","THU","FRI"),"SAT")</f>
        <v>THU</v>
      </c>
      <c r="D30" s="466">
        <v>45505</v>
      </c>
      <c r="E30" s="466"/>
      <c r="F30" s="466"/>
      <c r="G30" s="466"/>
      <c r="H30" s="466"/>
      <c r="I30" s="466"/>
      <c r="J30" s="467">
        <v>0.41666666666666669</v>
      </c>
      <c r="K30" s="468" t="str">
        <f>IF(OR(WEEKDAY(L30)={1,2,3,4,5,6}),CHOOSE(WEEKDAY(L30),"SUN","MON","TUE","WED","THU","FRI"),"SAT")</f>
        <v>TUE</v>
      </c>
      <c r="L30" s="469">
        <f t="shared" si="0"/>
        <v>45503</v>
      </c>
      <c r="M30" s="568"/>
      <c r="N30" s="121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</row>
    <row r="31" spans="1:52" s="461" customFormat="1" ht="16.5" customHeight="1" thickBot="1">
      <c r="A31" s="470" t="s">
        <v>124</v>
      </c>
      <c r="B31" s="471" t="s">
        <v>376</v>
      </c>
      <c r="C31" s="471" t="str">
        <f>IF(OR(WEEKDAY(D31)={1,2,3,4,5,6}),CHOOSE(WEEKDAY(D31),"SUN","MON","TUE","WED","THU","FRI"),"SAT")</f>
        <v>FRI</v>
      </c>
      <c r="D31" s="472">
        <v>45597</v>
      </c>
      <c r="E31" s="472"/>
      <c r="F31" s="472"/>
      <c r="G31" s="472"/>
      <c r="H31" s="472"/>
      <c r="I31" s="472">
        <f>D31+7</f>
        <v>45604</v>
      </c>
      <c r="J31" s="473">
        <v>0.41666666666666669</v>
      </c>
      <c r="K31" s="474" t="str">
        <f>IF(OR(WEEKDAY(L31)={1,2,3,4,5,6}),CHOOSE(WEEKDAY(L31),"SUN","MON","TUE","WED","THU","FRI"),"SAT")</f>
        <v>WED</v>
      </c>
      <c r="L31" s="499">
        <f t="shared" si="0"/>
        <v>45595</v>
      </c>
      <c r="M31" s="569"/>
      <c r="N31" s="460"/>
      <c r="O31" s="463"/>
      <c r="P31" s="463"/>
      <c r="Q31" s="463"/>
      <c r="R31" s="463"/>
      <c r="S31" s="463"/>
      <c r="T31" s="463"/>
      <c r="U31" s="463"/>
      <c r="V31" s="463"/>
      <c r="W31" s="463"/>
      <c r="X31" s="463"/>
      <c r="Y31" s="463"/>
      <c r="Z31" s="463"/>
      <c r="AA31" s="463"/>
      <c r="AB31" s="463"/>
      <c r="AC31" s="463"/>
      <c r="AD31" s="463"/>
      <c r="AE31" s="463"/>
      <c r="AF31" s="463"/>
      <c r="AG31" s="463"/>
      <c r="AH31" s="463"/>
      <c r="AI31" s="463"/>
      <c r="AJ31" s="463"/>
      <c r="AK31" s="463"/>
      <c r="AL31" s="463"/>
      <c r="AM31" s="463"/>
      <c r="AN31" s="463"/>
      <c r="AO31" s="463"/>
      <c r="AP31" s="463"/>
      <c r="AQ31" s="463"/>
      <c r="AR31" s="463"/>
      <c r="AS31" s="463"/>
      <c r="AT31" s="463"/>
      <c r="AU31" s="463"/>
      <c r="AV31" s="463"/>
      <c r="AW31" s="463"/>
      <c r="AX31" s="463"/>
      <c r="AY31" s="463"/>
      <c r="AZ31" s="463"/>
    </row>
    <row r="32" spans="1:52" s="21" customFormat="1" ht="17.25" customHeight="1">
      <c r="A32" s="250"/>
      <c r="B32" s="250"/>
      <c r="C32" s="251"/>
      <c r="D32" s="252"/>
      <c r="E32" s="252"/>
      <c r="F32" s="252"/>
      <c r="G32" s="252"/>
      <c r="H32" s="252"/>
      <c r="I32" s="252"/>
      <c r="J32" s="253"/>
      <c r="K32" s="253"/>
      <c r="L32" s="252"/>
      <c r="M32" s="121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</row>
    <row r="33" spans="1:52" s="21" customFormat="1" ht="17.25" customHeight="1" thickBot="1">
      <c r="A33" s="555" t="s">
        <v>92</v>
      </c>
      <c r="B33" s="555"/>
      <c r="C33" s="555"/>
      <c r="D33" s="555"/>
      <c r="E33" s="555"/>
      <c r="F33" s="555"/>
      <c r="G33" s="555"/>
      <c r="H33" s="555"/>
      <c r="I33" s="17"/>
      <c r="J33" s="17"/>
      <c r="K33" s="17"/>
      <c r="L33" s="17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</row>
    <row r="34" spans="1:52" s="21" customFormat="1" ht="17.25" customHeight="1">
      <c r="A34" s="558" t="s">
        <v>60</v>
      </c>
      <c r="B34" s="560" t="s">
        <v>49</v>
      </c>
      <c r="C34" s="240" t="s">
        <v>61</v>
      </c>
      <c r="D34" s="240" t="s">
        <v>61</v>
      </c>
      <c r="E34" s="241" t="s">
        <v>62</v>
      </c>
      <c r="F34" s="241" t="s">
        <v>63</v>
      </c>
      <c r="G34" s="562" t="s">
        <v>64</v>
      </c>
      <c r="H34" s="563"/>
      <c r="I34" s="17"/>
      <c r="J34" s="17"/>
      <c r="K34" s="17"/>
      <c r="L34" s="17"/>
      <c r="M34" s="121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2" s="21" customFormat="1" ht="17.25" customHeight="1">
      <c r="A35" s="559"/>
      <c r="B35" s="561"/>
      <c r="C35" s="242" t="s">
        <v>65</v>
      </c>
      <c r="D35" s="242" t="s">
        <v>66</v>
      </c>
      <c r="E35" s="243" t="s">
        <v>67</v>
      </c>
      <c r="F35" s="243" t="s">
        <v>93</v>
      </c>
      <c r="G35" s="564"/>
      <c r="H35" s="565"/>
      <c r="I35" s="17"/>
      <c r="J35" s="17"/>
      <c r="K35" s="17"/>
      <c r="L35" s="17"/>
      <c r="M35" s="121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</row>
    <row r="36" spans="1:52" s="21" customFormat="1" ht="17.25" customHeight="1">
      <c r="A36" s="237" t="s">
        <v>196</v>
      </c>
      <c r="B36" s="238" t="s">
        <v>260</v>
      </c>
      <c r="C36" s="286">
        <v>0.41666666666666669</v>
      </c>
      <c r="D36" s="246">
        <v>45567</v>
      </c>
      <c r="E36" s="239">
        <v>45570</v>
      </c>
      <c r="F36" s="239">
        <v>45577</v>
      </c>
      <c r="G36" s="244" t="s">
        <v>94</v>
      </c>
      <c r="H36" s="245"/>
      <c r="I36" s="17"/>
      <c r="J36" s="17"/>
      <c r="K36" s="17"/>
      <c r="L36" s="17"/>
      <c r="M36" s="364"/>
      <c r="N36" s="121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52" s="21" customFormat="1" ht="17.25" customHeight="1">
      <c r="A37" s="237" t="s">
        <v>166</v>
      </c>
      <c r="B37" s="238" t="s">
        <v>220</v>
      </c>
      <c r="C37" s="286">
        <v>0.41666666666666669</v>
      </c>
      <c r="D37" s="246">
        <v>45574</v>
      </c>
      <c r="E37" s="239">
        <v>45577</v>
      </c>
      <c r="F37" s="239">
        <v>45584</v>
      </c>
      <c r="G37" s="244" t="s">
        <v>94</v>
      </c>
      <c r="H37" s="245"/>
      <c r="I37" s="17"/>
      <c r="J37" s="17"/>
      <c r="K37" s="17"/>
      <c r="L37" s="17"/>
      <c r="M37" s="25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52" ht="18.75">
      <c r="A38" s="237" t="s">
        <v>382</v>
      </c>
      <c r="B38" s="238"/>
      <c r="C38" s="286"/>
      <c r="D38" s="246"/>
      <c r="E38" s="239"/>
      <c r="F38" s="239"/>
      <c r="G38" s="244" t="s">
        <v>94</v>
      </c>
      <c r="H38" s="245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</row>
    <row r="39" spans="1:52">
      <c r="A39" s="237" t="s">
        <v>196</v>
      </c>
      <c r="B39" s="238" t="s">
        <v>345</v>
      </c>
      <c r="C39" s="286">
        <v>0.41666666666666669</v>
      </c>
      <c r="D39" s="246">
        <v>45588</v>
      </c>
      <c r="E39" s="239">
        <v>45591</v>
      </c>
      <c r="F39" s="239">
        <v>45598</v>
      </c>
      <c r="G39" s="244" t="s">
        <v>94</v>
      </c>
      <c r="H39" s="245"/>
    </row>
    <row r="40" spans="1:52" ht="17.25" thickBot="1">
      <c r="A40" s="255"/>
      <c r="B40" s="256"/>
      <c r="C40" s="287"/>
      <c r="D40" s="260"/>
      <c r="E40" s="257"/>
      <c r="F40" s="257"/>
      <c r="G40" s="258" t="s">
        <v>94</v>
      </c>
      <c r="H40" s="259"/>
    </row>
    <row r="42" spans="1:52">
      <c r="I42" s="16"/>
      <c r="J42" s="16"/>
      <c r="K42" s="16"/>
      <c r="L42" s="16"/>
    </row>
    <row r="43" spans="1:52">
      <c r="A43" s="133" t="s">
        <v>89</v>
      </c>
    </row>
    <row r="47" spans="1:52" s="16" customFormat="1">
      <c r="A47" s="17"/>
      <c r="B47" s="69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54" hidden="1"/>
    <row r="55" hidden="1"/>
  </sheetData>
  <sheetProtection selectLockedCells="1" selectUnlockedCells="1"/>
  <autoFilter ref="A6:L31" xr:uid="{34DDD039-75DC-46C3-AF16-9CBB4B7E3F3F}">
    <filterColumn colId="9" showButton="0"/>
    <filterColumn colId="10" showButton="0"/>
    <sortState ref="A7:L31">
      <sortCondition ref="D6:D31"/>
    </sortState>
  </autoFilter>
  <mergeCells count="10">
    <mergeCell ref="A1:M1"/>
    <mergeCell ref="A2:M2"/>
    <mergeCell ref="A3:M3"/>
    <mergeCell ref="A4:M4"/>
    <mergeCell ref="M7:M31"/>
    <mergeCell ref="A33:H33"/>
    <mergeCell ref="J6:L6"/>
    <mergeCell ref="A34:A35"/>
    <mergeCell ref="B34:B35"/>
    <mergeCell ref="G34:H35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3" sqref="A13"/>
    </sheetView>
  </sheetViews>
  <sheetFormatPr defaultRowHeight="16.5"/>
  <cols>
    <col min="1" max="1" width="16.75" style="172" customWidth="1"/>
    <col min="2" max="2" width="5.125" style="172" customWidth="1"/>
    <col min="3" max="3" width="3.625" style="172" customWidth="1"/>
    <col min="4" max="4" width="5.875" style="172" customWidth="1"/>
    <col min="5" max="5" width="9.875" style="172" customWidth="1"/>
    <col min="6" max="6" width="9.375" style="172" customWidth="1"/>
    <col min="7" max="7" width="19.625" style="172" customWidth="1"/>
    <col min="8" max="12" width="7.5" style="172" customWidth="1"/>
    <col min="13" max="13" width="10.75" style="172" customWidth="1"/>
    <col min="14" max="14" width="8" style="172" customWidth="1"/>
    <col min="15" max="15" width="16.375" style="172" customWidth="1"/>
    <col min="16" max="16" width="14.5" style="172" customWidth="1"/>
    <col min="17" max="17" width="13" style="172" customWidth="1"/>
    <col min="18" max="16384" width="9" style="172"/>
  </cols>
  <sheetData>
    <row r="1" spans="1:24" s="120" customFormat="1" ht="26.25">
      <c r="A1" s="518" t="s">
        <v>77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60"/>
      <c r="Q1" s="60"/>
      <c r="R1" s="60"/>
      <c r="S1" s="76"/>
      <c r="T1" s="76"/>
      <c r="U1" s="76"/>
      <c r="V1" s="76"/>
      <c r="W1" s="76"/>
      <c r="X1" s="76"/>
    </row>
    <row r="2" spans="1:24" s="121" customFormat="1" ht="18.75">
      <c r="A2" s="519" t="s">
        <v>82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60"/>
      <c r="Q2" s="60"/>
      <c r="R2" s="60"/>
      <c r="S2" s="76"/>
      <c r="T2" s="76"/>
      <c r="U2" s="76"/>
      <c r="V2" s="76"/>
      <c r="W2" s="76"/>
      <c r="X2" s="76"/>
    </row>
    <row r="3" spans="1:24" s="121" customFormat="1" ht="19.5" thickBot="1">
      <c r="A3" s="520" t="s">
        <v>83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60"/>
      <c r="Q3" s="60"/>
      <c r="R3" s="60"/>
      <c r="S3" s="76"/>
      <c r="T3" s="76"/>
      <c r="U3" s="76"/>
      <c r="V3" s="76"/>
      <c r="W3" s="76"/>
      <c r="X3" s="76"/>
    </row>
    <row r="4" spans="1:24" s="122" customFormat="1" ht="21" customHeight="1" thickTop="1">
      <c r="A4" s="571" t="s">
        <v>104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60"/>
      <c r="Q4" s="60"/>
      <c r="R4" s="60"/>
      <c r="S4" s="76"/>
      <c r="T4" s="76"/>
      <c r="U4" s="76"/>
      <c r="V4" s="76"/>
      <c r="W4" s="76"/>
      <c r="X4" s="76"/>
    </row>
    <row r="5" spans="1:24" s="169" customFormat="1" ht="36" customHeight="1" thickBot="1">
      <c r="A5" s="123" t="s">
        <v>36</v>
      </c>
      <c r="H5" s="170"/>
      <c r="N5" s="126" t="s">
        <v>91</v>
      </c>
      <c r="O5" s="139">
        <f ca="1">TODAY()</f>
        <v>45560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425" t="s">
        <v>1</v>
      </c>
      <c r="B6" s="570" t="s">
        <v>49</v>
      </c>
      <c r="C6" s="570"/>
      <c r="D6" s="572" t="s">
        <v>62</v>
      </c>
      <c r="E6" s="573"/>
      <c r="F6" s="459" t="s">
        <v>48</v>
      </c>
      <c r="G6" s="459" t="s">
        <v>33</v>
      </c>
      <c r="H6" s="459" t="s">
        <v>125</v>
      </c>
      <c r="I6" s="459" t="s">
        <v>51</v>
      </c>
      <c r="J6" s="459" t="s">
        <v>178</v>
      </c>
      <c r="K6" s="459" t="s">
        <v>179</v>
      </c>
      <c r="L6" s="459" t="s">
        <v>180</v>
      </c>
      <c r="M6" s="574" t="s">
        <v>41</v>
      </c>
      <c r="N6" s="574"/>
      <c r="O6" s="426" t="s">
        <v>86</v>
      </c>
      <c r="P6" s="60"/>
      <c r="Q6" s="60"/>
      <c r="R6" s="60"/>
    </row>
    <row r="7" spans="1:24" s="76" customFormat="1" ht="18.75" customHeight="1">
      <c r="A7" s="427" t="s">
        <v>219</v>
      </c>
      <c r="B7" s="419" t="s">
        <v>254</v>
      </c>
      <c r="C7" s="419" t="s">
        <v>44</v>
      </c>
      <c r="D7" s="419" t="s">
        <v>144</v>
      </c>
      <c r="E7" s="274">
        <v>45571</v>
      </c>
      <c r="F7" s="274">
        <v>45574</v>
      </c>
      <c r="G7" s="420" t="s">
        <v>255</v>
      </c>
      <c r="H7" s="274">
        <v>45591</v>
      </c>
      <c r="I7" s="274">
        <v>45592</v>
      </c>
      <c r="J7" s="274">
        <v>45596</v>
      </c>
      <c r="K7" s="274">
        <v>45609</v>
      </c>
      <c r="L7" s="274">
        <v>45596</v>
      </c>
      <c r="M7" s="421" t="s">
        <v>169</v>
      </c>
      <c r="N7" s="422">
        <v>45569</v>
      </c>
      <c r="O7" s="538" t="s">
        <v>122</v>
      </c>
      <c r="P7" s="60"/>
      <c r="Q7" s="60"/>
      <c r="R7" s="60"/>
    </row>
    <row r="8" spans="1:24" s="76" customFormat="1" ht="19.5" customHeight="1">
      <c r="A8" s="428" t="s">
        <v>171</v>
      </c>
      <c r="B8" s="423" t="s">
        <v>401</v>
      </c>
      <c r="C8" s="419" t="s">
        <v>44</v>
      </c>
      <c r="D8" s="419" t="s">
        <v>144</v>
      </c>
      <c r="E8" s="97">
        <v>45578</v>
      </c>
      <c r="F8" s="274">
        <v>45581</v>
      </c>
      <c r="G8" s="424" t="s">
        <v>405</v>
      </c>
      <c r="H8" s="97">
        <v>45598</v>
      </c>
      <c r="I8" s="97">
        <v>45599</v>
      </c>
      <c r="J8" s="97">
        <v>45603</v>
      </c>
      <c r="K8" s="97">
        <v>45616</v>
      </c>
      <c r="L8" s="97">
        <v>45603</v>
      </c>
      <c r="M8" s="421" t="s">
        <v>169</v>
      </c>
      <c r="N8" s="422">
        <v>45576</v>
      </c>
      <c r="O8" s="538"/>
      <c r="P8" s="60"/>
      <c r="Q8" s="60"/>
      <c r="R8" s="60"/>
    </row>
    <row r="9" spans="1:24" s="76" customFormat="1" ht="19.5" customHeight="1">
      <c r="A9" s="428" t="s">
        <v>399</v>
      </c>
      <c r="B9" s="423" t="s">
        <v>402</v>
      </c>
      <c r="C9" s="419" t="s">
        <v>44</v>
      </c>
      <c r="D9" s="419" t="s">
        <v>144</v>
      </c>
      <c r="E9" s="97">
        <v>45585</v>
      </c>
      <c r="F9" s="274">
        <v>45588</v>
      </c>
      <c r="G9" s="424" t="s">
        <v>406</v>
      </c>
      <c r="H9" s="97">
        <v>45605</v>
      </c>
      <c r="I9" s="97">
        <v>45606</v>
      </c>
      <c r="J9" s="97">
        <v>45610</v>
      </c>
      <c r="K9" s="97">
        <v>45623</v>
      </c>
      <c r="L9" s="97">
        <v>45610</v>
      </c>
      <c r="M9" s="421" t="s">
        <v>169</v>
      </c>
      <c r="N9" s="422">
        <v>45583</v>
      </c>
      <c r="O9" s="538"/>
      <c r="P9" s="60"/>
      <c r="Q9" s="60"/>
      <c r="R9" s="60"/>
    </row>
    <row r="10" spans="1:24" s="76" customFormat="1" ht="19.5" customHeight="1">
      <c r="A10" s="428" t="s">
        <v>400</v>
      </c>
      <c r="B10" s="423" t="s">
        <v>403</v>
      </c>
      <c r="C10" s="419" t="s">
        <v>44</v>
      </c>
      <c r="D10" s="419" t="s">
        <v>144</v>
      </c>
      <c r="E10" s="97">
        <v>45592</v>
      </c>
      <c r="F10" s="274">
        <v>45595</v>
      </c>
      <c r="G10" s="424" t="s">
        <v>407</v>
      </c>
      <c r="H10" s="97">
        <v>45612</v>
      </c>
      <c r="I10" s="97">
        <v>45613</v>
      </c>
      <c r="J10" s="97">
        <v>45617</v>
      </c>
      <c r="K10" s="97">
        <v>45630</v>
      </c>
      <c r="L10" s="97">
        <v>45617</v>
      </c>
      <c r="M10" s="421" t="s">
        <v>169</v>
      </c>
      <c r="N10" s="422">
        <v>45590</v>
      </c>
      <c r="O10" s="538"/>
      <c r="P10" s="60"/>
      <c r="Q10" s="60"/>
      <c r="R10" s="60"/>
    </row>
    <row r="11" spans="1:24" s="76" customFormat="1" ht="19.5" customHeight="1" thickBot="1">
      <c r="A11" s="429" t="s">
        <v>399</v>
      </c>
      <c r="B11" s="430" t="s">
        <v>404</v>
      </c>
      <c r="C11" s="431" t="s">
        <v>44</v>
      </c>
      <c r="D11" s="431" t="s">
        <v>144</v>
      </c>
      <c r="E11" s="154">
        <v>45599</v>
      </c>
      <c r="F11" s="432">
        <v>45602</v>
      </c>
      <c r="G11" s="433" t="s">
        <v>408</v>
      </c>
      <c r="H11" s="154">
        <v>45619</v>
      </c>
      <c r="I11" s="154">
        <v>45620</v>
      </c>
      <c r="J11" s="154">
        <v>45624</v>
      </c>
      <c r="K11" s="154">
        <v>45637</v>
      </c>
      <c r="L11" s="154">
        <v>45624</v>
      </c>
      <c r="M11" s="434" t="s">
        <v>169</v>
      </c>
      <c r="N11" s="435">
        <v>45597</v>
      </c>
      <c r="O11" s="539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71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2024-09-25T01:44:04Z</dcterms:modified>
</cp:coreProperties>
</file>