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6\"/>
    </mc:Choice>
  </mc:AlternateContent>
  <xr:revisionPtr revIDLastSave="0" documentId="13_ncr:1_{305B7405-1BFF-4856-92D1-806A2070C5F5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JAPAN!$A$6:$L$26</definedName>
    <definedName name="_xlnm.Print_Area" localSheetId="7">JAPAN!$A$1:$M$54</definedName>
  </definedNames>
  <calcPr calcId="191029"/>
</workbook>
</file>

<file path=xl/calcChain.xml><?xml version="1.0" encoding="utf-8"?>
<calcChain xmlns="http://schemas.openxmlformats.org/spreadsheetml/2006/main">
  <c r="B17" i="5" l="1"/>
  <c r="I26" i="8" l="1"/>
  <c r="I22" i="8"/>
  <c r="I18" i="8"/>
  <c r="I14" i="8"/>
  <c r="I10" i="8"/>
  <c r="L26" i="8"/>
  <c r="H25" i="8"/>
  <c r="G25" i="8"/>
  <c r="L25" i="8"/>
  <c r="K25" i="8" s="1"/>
  <c r="C23" i="8"/>
  <c r="C24" i="8"/>
  <c r="C25" i="8"/>
  <c r="C26" i="8"/>
  <c r="F24" i="8"/>
  <c r="E24" i="8"/>
  <c r="F23" i="8"/>
  <c r="E23" i="8"/>
  <c r="K26" i="8"/>
  <c r="L24" i="8"/>
  <c r="K24" i="8" s="1"/>
  <c r="L23" i="8"/>
  <c r="K23" i="8" s="1"/>
  <c r="L22" i="8"/>
  <c r="K22" i="8"/>
  <c r="C22" i="8"/>
  <c r="F12" i="8"/>
  <c r="E12" i="8"/>
  <c r="L8" i="8"/>
  <c r="L7" i="8"/>
  <c r="F8" i="8"/>
  <c r="E8" i="8"/>
  <c r="B33" i="5" l="1"/>
  <c r="C19" i="8" l="1"/>
  <c r="C20" i="8"/>
  <c r="G17" i="8" l="1"/>
  <c r="G21" i="8"/>
  <c r="H21" i="8" l="1"/>
  <c r="H17" i="8"/>
  <c r="H13" i="8"/>
  <c r="G13" i="8"/>
  <c r="G9" i="8"/>
  <c r="L9" i="8"/>
  <c r="L10" i="8"/>
  <c r="K10" i="8" s="1"/>
  <c r="L11" i="8"/>
  <c r="K11" i="8" s="1"/>
  <c r="L12" i="8"/>
  <c r="K12" i="8" s="1"/>
  <c r="L13" i="8"/>
  <c r="K13" i="8" s="1"/>
  <c r="L14" i="8"/>
  <c r="K14" i="8" s="1"/>
  <c r="L15" i="8"/>
  <c r="K15" i="8" s="1"/>
  <c r="L16" i="8"/>
  <c r="K16" i="8" s="1"/>
  <c r="L17" i="8"/>
  <c r="K17" i="8" s="1"/>
  <c r="L18" i="8"/>
  <c r="K18" i="8" s="1"/>
  <c r="L19" i="8"/>
  <c r="K19" i="8" s="1"/>
  <c r="L20" i="8"/>
  <c r="K20" i="8" s="1"/>
  <c r="L21" i="8"/>
  <c r="K21" i="8" s="1"/>
  <c r="H9" i="8" l="1"/>
  <c r="F20" i="8"/>
  <c r="F19" i="8"/>
  <c r="E20" i="8"/>
  <c r="E19" i="8"/>
  <c r="F16" i="8"/>
  <c r="F15" i="8"/>
  <c r="E16" i="8"/>
  <c r="E15" i="8"/>
  <c r="F11" i="8"/>
  <c r="E11" i="8"/>
  <c r="F7" i="8"/>
  <c r="E7" i="8"/>
  <c r="C10" i="8" l="1"/>
  <c r="C7" i="8" l="1"/>
  <c r="C9" i="8"/>
  <c r="C12" i="8"/>
  <c r="C13" i="8"/>
  <c r="C11" i="8"/>
  <c r="C14" i="8"/>
  <c r="C16" i="8"/>
  <c r="C17" i="8"/>
  <c r="C15" i="8"/>
  <c r="C18" i="8"/>
  <c r="C21" i="8"/>
  <c r="K7" i="8"/>
  <c r="K9" i="8"/>
  <c r="K8" i="8"/>
  <c r="C8" i="8" l="1"/>
  <c r="I6" i="22" l="1"/>
  <c r="P6" i="10" l="1"/>
  <c r="H5" i="21"/>
  <c r="O5" i="11"/>
  <c r="I6" i="5"/>
  <c r="J6" i="1"/>
  <c r="H6" i="3"/>
  <c r="I5" i="20"/>
  <c r="K7" i="19"/>
  <c r="H6" i="14"/>
  <c r="H6" i="6"/>
  <c r="G6" i="4"/>
  <c r="J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<sst xmlns="http://schemas.openxmlformats.org/spreadsheetml/2006/main" count="977" uniqueCount="376">
  <si>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</si>
  <si>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</si>
  <si>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</si>
  <si>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</si>
  <si>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</si>
  <si>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</si>
  <si>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</si>
  <si>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</si>
  <si>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</si>
  <si>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</si>
  <si>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</si>
  <si>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</si>
  <si>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</si>
  <si>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</si>
  <si>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</si>
  <si>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</si>
  <si>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</si>
  <si>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</si>
  <si>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</si>
  <si>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</si>
  <si>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</si>
  <si>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</si>
  <si>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</si>
  <si>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</si>
  <si>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</si>
  <si>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</si>
  <si>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</si>
  <si>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</si>
  <si>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</si>
  <si>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</si>
  <si>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</si>
  <si>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</si>
  <si>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</si>
  <si>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</si>
  <si>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</si>
  <si>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</si>
  <si>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</si>
  <si>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</si>
  <si>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</si>
  <si>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</si>
  <si>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</si>
  <si>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</si>
  <si>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</si>
  <si>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</si>
  <si>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</si>
  <si>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</si>
  <si>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</si>
  <si>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</si>
  <si>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</si>
  <si>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</si>
  <si>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</si>
  <si>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</si>
  <si>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</si>
  <si>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</si>
  <si>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</si>
  <si>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</si>
  <si>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</si>
  <si>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</si>
  <si>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</si>
  <si>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</si>
  <si>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</si>
  <si>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</si>
  <si>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</si>
  <si>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</si>
  <si>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</si>
  <si>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</si>
  <si>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</si>
  <si>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</si>
  <si>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</si>
  <si>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</si>
  <si>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</si>
  <si>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</si>
  <si>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</si>
  <si>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</si>
  <si>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</si>
  <si>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</si>
  <si>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</si>
  <si>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</si>
  <si>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</si>
  <si>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</si>
  <si>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</si>
  <si>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</si>
  <si>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</si>
  <si>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</si>
  <si>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</si>
  <si>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</si>
  <si>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</si>
  <si>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</si>
  <si>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</si>
  <si>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</si>
  <si>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</si>
  <si>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</si>
  <si>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</si>
  <si>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</si>
  <si>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</si>
  <si>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</si>
  <si>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</si>
  <si>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</si>
  <si>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</si>
  <si>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</si>
  <si>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</si>
  <si>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</si>
  <si>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</si>
  <si>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</si>
  <si>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</si>
  <si>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</si>
  <si>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</si>
  <si>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</si>
  <si>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</si>
  <si>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</si>
  <si>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</si>
  <si>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</si>
  <si>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</si>
  <si>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</si>
  <si>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</si>
  <si>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</si>
  <si>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</si>
  <si>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</si>
  <si>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</si>
  <si>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</si>
  <si>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</si>
  <si>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</si>
  <si>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</si>
  <si>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</si>
  <si>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</si>
  <si>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</si>
  <si>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</si>
  <si>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</si>
  <si>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</si>
  <si>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</si>
  <si>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</si>
  <si>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</si>
  <si>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</si>
  <si>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</si>
  <si>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</si>
  <si>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</si>
  <si>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</si>
  <si>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</si>
  <si>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</si>
  <si>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</si>
  <si>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</si>
  <si>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</si>
  <si>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</si>
  <si>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</si>
  <si>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</si>
  <si>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</si>
  <si>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</si>
  <si>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</si>
  <si>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</si>
  <si>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</si>
  <si>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</si>
  <si>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</si>
  <si>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</si>
  <si>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</si>
  <si>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</si>
  <si>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</si>
  <si>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</si>
  <si>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</si>
  <si>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</si>
  <si>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</si>
  <si>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WED</t>
  </si>
  <si>
    <t>WAN HAI 287</t>
  </si>
  <si>
    <t>10:00 FRI</t>
  </si>
  <si>
    <t>11:00 FRI</t>
  </si>
  <si>
    <t>15:00 MON</t>
  </si>
  <si>
    <t>ETA 
BNE</t>
  </si>
  <si>
    <t>ETA 
ADE</t>
  </si>
  <si>
    <t>ETA 
FRE</t>
  </si>
  <si>
    <t>ETA SIN</t>
  </si>
  <si>
    <t>AN HAI</t>
  </si>
  <si>
    <t>ICD TRANSIMEX
WAREHOUSE NO.40</t>
  </si>
  <si>
    <t>WAN HAI 288</t>
  </si>
  <si>
    <t xml:space="preserve">ICD TRANSIMEX
 WAREHOUSE 40
( DEST: YOK, TYO, UKB, OSA)
CAT LAI 
WAREHOUSE 1
GATE 11 
( DEST: NGO)
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</si>
  <si>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</si>
  <si>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</si>
  <si>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</si>
  <si>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</si>
  <si>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</si>
  <si>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</si>
  <si>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</si>
  <si>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</si>
  <si>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</si>
  <si>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</si>
  <si>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INTERASIA VISION</t>
  </si>
  <si>
    <t>VIETSUN FORTUNE</t>
  </si>
  <si>
    <t>ARICA BRIDGE</t>
  </si>
  <si>
    <t>VIETSUN HARMONY</t>
  </si>
  <si>
    <t>DIRECT</t>
  </si>
  <si>
    <t>VIETSUN DYNAMIC</t>
  </si>
  <si>
    <t>16:00 MON</t>
  </si>
  <si>
    <t>SINAR SUNDA</t>
  </si>
  <si>
    <t xml:space="preserve">KMTC XIAMEN </t>
  </si>
  <si>
    <t>WAN HAI 373</t>
  </si>
  <si>
    <t>WAN HAI 359</t>
  </si>
  <si>
    <t>ETD CAT LAI</t>
  </si>
  <si>
    <t>CONECTING VESSEL</t>
  </si>
  <si>
    <t xml:space="preserve">DIRECT </t>
  </si>
  <si>
    <t>AS CARLOTTA</t>
  </si>
  <si>
    <t>X-PRESS KAILASH</t>
  </si>
  <si>
    <t xml:space="preserve">WAN HAI 331 </t>
  </si>
  <si>
    <t>ETA -RGN(MIP PORT)</t>
  </si>
  <si>
    <t>EVER OMNI</t>
  </si>
  <si>
    <t>11:00 SAT</t>
  </si>
  <si>
    <t>N307</t>
  </si>
  <si>
    <t>MILD ORCHID</t>
  </si>
  <si>
    <t>10:00 TUE</t>
  </si>
  <si>
    <t>STARSHIP URSA</t>
  </si>
  <si>
    <t>2504N</t>
  </si>
  <si>
    <t>2505N</t>
  </si>
  <si>
    <t>WAN HAI 362</t>
  </si>
  <si>
    <t>SINAR SUNDAR</t>
  </si>
  <si>
    <t>SAWASDEE SHANGHAI / 2505S</t>
  </si>
  <si>
    <t>SPIL NIRMALA</t>
  </si>
  <si>
    <t>ONE TRADITON</t>
  </si>
  <si>
    <t>026W</t>
  </si>
  <si>
    <t>005W</t>
  </si>
  <si>
    <t xml:space="preserve">KMTC SURABAYA </t>
  </si>
  <si>
    <t>OOCL BRISBANE 240S</t>
  </si>
  <si>
    <t>NEWPORT CYPRESS 99</t>
  </si>
  <si>
    <t>N025</t>
  </si>
  <si>
    <t>2520N</t>
  </si>
  <si>
    <t>ONE TREASURE</t>
  </si>
  <si>
    <t>COSCO FORTUNE</t>
  </si>
  <si>
    <t xml:space="preserve">ONE INSPIRATION </t>
  </si>
  <si>
    <t xml:space="preserve">ZEUS LUMOS </t>
  </si>
  <si>
    <t>025W</t>
  </si>
  <si>
    <t>079W</t>
  </si>
  <si>
    <t>016W</t>
  </si>
  <si>
    <t>047S</t>
  </si>
  <si>
    <t>16:00 TUE</t>
  </si>
  <si>
    <t>10:00 MON</t>
  </si>
  <si>
    <t xml:space="preserve">INCHEON VOYAGER </t>
  </si>
  <si>
    <t xml:space="preserve">ST SUCCESS </t>
  </si>
  <si>
    <t>STARSHIP NEPTUNE</t>
  </si>
  <si>
    <t>PALAWAN</t>
  </si>
  <si>
    <t xml:space="preserve">MARINA ONE </t>
  </si>
  <si>
    <t>012N</t>
  </si>
  <si>
    <t>0009N</t>
  </si>
  <si>
    <t>2506N</t>
  </si>
  <si>
    <t>STARSHIP PEGASUS</t>
  </si>
  <si>
    <t>S016</t>
  </si>
  <si>
    <t>KMTC GWANGYANG / 2506S</t>
  </si>
  <si>
    <t>WAN HAI 289</t>
  </si>
  <si>
    <t>N064</t>
  </si>
  <si>
    <t>SITC CHANGDE</t>
  </si>
  <si>
    <t>ACX DIAMOND</t>
  </si>
  <si>
    <t xml:space="preserve">SITC HANSHIN </t>
  </si>
  <si>
    <t>SITC MINGDE</t>
  </si>
  <si>
    <t xml:space="preserve">STARSHIP AQUILA </t>
  </si>
  <si>
    <t xml:space="preserve">SAWASDEE SIRIUS </t>
  </si>
  <si>
    <t xml:space="preserve">PEGASUS PROTO </t>
  </si>
  <si>
    <t xml:space="preserve">SAWASDEE DENEB </t>
  </si>
  <si>
    <t xml:space="preserve">POS SINGAPORE </t>
  </si>
  <si>
    <t xml:space="preserve">DONGJIN CONFIDENT </t>
  </si>
  <si>
    <t xml:space="preserve">POS HOCHIMINH </t>
  </si>
  <si>
    <t/>
  </si>
  <si>
    <t>2506</t>
  </si>
  <si>
    <t>2507</t>
  </si>
  <si>
    <t>2504</t>
  </si>
  <si>
    <t>1020</t>
  </si>
  <si>
    <t>0133</t>
  </si>
  <si>
    <t>1049</t>
  </si>
  <si>
    <t>2508</t>
  </si>
  <si>
    <t>MONICA</t>
  </si>
  <si>
    <t>003</t>
  </si>
  <si>
    <t>004</t>
  </si>
  <si>
    <t>005</t>
  </si>
  <si>
    <t>006</t>
  </si>
  <si>
    <t>007</t>
  </si>
  <si>
    <t>OOCL CHICAGO 111S</t>
  </si>
  <si>
    <t>JOGELA 205S</t>
  </si>
  <si>
    <t>COSCO GENOA 093S</t>
  </si>
  <si>
    <t>OOCL PANAMA 325S</t>
  </si>
  <si>
    <t>W</t>
  </si>
  <si>
    <t>ZHONG GU HUANG HAI</t>
  </si>
  <si>
    <t>2511N</t>
  </si>
  <si>
    <t>2523N</t>
  </si>
  <si>
    <t>INFINITY</t>
  </si>
  <si>
    <t xml:space="preserve">SITC MINGDE </t>
  </si>
  <si>
    <t>2513N</t>
  </si>
  <si>
    <t xml:space="preserve">STARSHIP JUPITER </t>
  </si>
  <si>
    <t xml:space="preserve">STARSHIP DRACO </t>
  </si>
  <si>
    <t>N013</t>
  </si>
  <si>
    <t>193N</t>
  </si>
  <si>
    <t xml:space="preserve"> 2505N</t>
  </si>
  <si>
    <t>EVER BRAVE W088</t>
  </si>
  <si>
    <t>ZHONG GU YING KOU 2521W</t>
  </si>
  <si>
    <t>TENDER SOUL 007W</t>
  </si>
  <si>
    <t>SITC CEBU 2507W</t>
  </si>
  <si>
    <t>RACHA BHUM W198</t>
  </si>
  <si>
    <t>EVER BRAVE W089</t>
  </si>
  <si>
    <t>ZHONG GU YING KOU 2524W</t>
  </si>
  <si>
    <t>INCRES</t>
  </si>
  <si>
    <t>HF FORTUNE</t>
  </si>
  <si>
    <t>INCHEON VOYAGER</t>
  </si>
  <si>
    <t>SINAR BANGKA</t>
  </si>
  <si>
    <t>2519S</t>
  </si>
  <si>
    <t>192S</t>
  </si>
  <si>
    <t xml:space="preserve"> 2504S</t>
  </si>
  <si>
    <t>048S</t>
  </si>
  <si>
    <t>2516S</t>
  </si>
  <si>
    <t>193S</t>
  </si>
  <si>
    <t>2520S</t>
  </si>
  <si>
    <t>049S</t>
  </si>
  <si>
    <t xml:space="preserve">WHITE DRAGON </t>
  </si>
  <si>
    <t>011N</t>
  </si>
  <si>
    <t>512N</t>
  </si>
  <si>
    <t>ACX PEARL</t>
  </si>
  <si>
    <t>274N</t>
  </si>
  <si>
    <t>311N</t>
  </si>
  <si>
    <t>BRIGHT SAKURA</t>
  </si>
  <si>
    <t>004N</t>
  </si>
  <si>
    <t>346N</t>
  </si>
  <si>
    <t>513N</t>
  </si>
  <si>
    <t>258N</t>
  </si>
  <si>
    <t>CALLAO BRIDGE</t>
  </si>
  <si>
    <t>271N</t>
  </si>
  <si>
    <t>1019N</t>
  </si>
  <si>
    <t>259N</t>
  </si>
  <si>
    <t>272N</t>
  </si>
  <si>
    <t>AMOUREUX</t>
  </si>
  <si>
    <t>SITC FUJIAN</t>
  </si>
  <si>
    <t>WAN HAI 325</t>
  </si>
  <si>
    <t>N047</t>
  </si>
  <si>
    <t>N090</t>
  </si>
  <si>
    <t>N017</t>
  </si>
  <si>
    <t>N055</t>
  </si>
  <si>
    <t xml:space="preserve"> 092B</t>
  </si>
  <si>
    <t>N065</t>
  </si>
  <si>
    <t>041B</t>
  </si>
  <si>
    <t>N091</t>
  </si>
  <si>
    <t>SKY ORION / 2507S</t>
  </si>
  <si>
    <t>KMTC JAKARTA / 2507S</t>
  </si>
  <si>
    <t>SAWASDEE SHANGHAI / 2507S</t>
  </si>
  <si>
    <t>KMTC GWANGYANG / 2507S</t>
  </si>
  <si>
    <t>SAWASDEE CAPELLA / 2507S</t>
  </si>
  <si>
    <t xml:space="preserve">  KMTC SINGAPORE / 2506S</t>
  </si>
  <si>
    <t>STARSHIP JUPITER / 2505S</t>
  </si>
  <si>
    <t>SAWASDEE CAPELLA / 2508S</t>
  </si>
  <si>
    <t xml:space="preserve">192S </t>
  </si>
  <si>
    <t xml:space="preserve"> 048S</t>
  </si>
  <si>
    <t>048</t>
  </si>
  <si>
    <t>049</t>
  </si>
  <si>
    <t>090N</t>
  </si>
  <si>
    <t>INTERASIA MOMENTUM</t>
  </si>
  <si>
    <t>N056</t>
  </si>
  <si>
    <t xml:space="preserve">YM CREDENTIAL </t>
  </si>
  <si>
    <t>N026</t>
  </si>
  <si>
    <t>N057</t>
  </si>
  <si>
    <t>013N</t>
  </si>
  <si>
    <t>0034N</t>
  </si>
  <si>
    <t>0010N</t>
  </si>
  <si>
    <t>WAN HAI 290</t>
  </si>
  <si>
    <t>S070</t>
  </si>
  <si>
    <t>WAN HAI 291</t>
  </si>
  <si>
    <t>S046</t>
  </si>
  <si>
    <t>S047</t>
  </si>
  <si>
    <t>KMTC SHANGHAI</t>
  </si>
  <si>
    <t>SAWASDEE INCHEON</t>
  </si>
  <si>
    <t>KMTC DALIAN</t>
  </si>
  <si>
    <t>PEGASUS PROTO</t>
  </si>
  <si>
    <t>SKY SUNSHINE</t>
  </si>
  <si>
    <t>2508N</t>
  </si>
  <si>
    <t>2507N</t>
  </si>
  <si>
    <t>2507E</t>
  </si>
  <si>
    <t>15:00 FRI</t>
  </si>
  <si>
    <t>OOCL DAFFODIL</t>
  </si>
  <si>
    <t>001E</t>
  </si>
  <si>
    <t xml:space="preserve">TBA </t>
  </si>
  <si>
    <t>OOCL BERLIN</t>
  </si>
  <si>
    <t>054E</t>
  </si>
  <si>
    <t>OOCL MAGNOLIA</t>
  </si>
  <si>
    <t>N042</t>
  </si>
  <si>
    <t>N081</t>
  </si>
  <si>
    <t>N043</t>
  </si>
  <si>
    <t>N082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</si>
</sst>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2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2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0" fillId="0" borderId="0" xfId="0" applyFont="1" applyFill="1"/>
    <xf numFmtId="0" fontId="207" fillId="0" borderId="0" xfId="0" applyFont="1" applyFill="1"/>
    <xf numFmtId="0" fontId="211" fillId="0" borderId="0" xfId="0" applyFont="1" applyFill="1"/>
    <xf numFmtId="0" fontId="212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1" fillId="0" borderId="62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16" fontId="201" fillId="80" borderId="35" xfId="764" applyNumberFormat="1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5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5" xfId="0" applyNumberFormat="1" applyFont="1" applyFill="1" applyBorder="1" applyAlignment="1">
      <alignment horizontal="center" vertical="center"/>
    </xf>
    <xf numFmtId="167" fontId="201" fillId="0" borderId="67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7" fontId="201" fillId="0" borderId="55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9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70" xfId="0" applyNumberFormat="1" applyFont="1" applyFill="1" applyBorder="1" applyAlignment="1">
      <alignment horizontal="center" vertical="center" wrapText="1"/>
    </xf>
    <xf numFmtId="16" fontId="201" fillId="0" borderId="71" xfId="0" applyNumberFormat="1" applyFont="1" applyFill="1" applyBorder="1" applyAlignment="1">
      <alignment horizontal="center" vertical="center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3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3" xfId="0" applyNumberFormat="1" applyFont="1" applyFill="1" applyBorder="1" applyAlignment="1">
      <alignment horizontal="center" vertical="center"/>
    </xf>
    <xf numFmtId="20" fontId="201" fillId="0" borderId="62" xfId="0" applyNumberFormat="1" applyFont="1" applyFill="1" applyBorder="1" applyAlignment="1">
      <alignment horizontal="left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0" fontId="213" fillId="0" borderId="29" xfId="778" applyFont="1" applyFill="1" applyBorder="1" applyAlignment="1" applyProtection="1">
      <alignment horizontal="center" vertical="center"/>
      <protection hidden="1"/>
    </xf>
    <xf numFmtId="0" fontId="213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5" xfId="0" applyNumberFormat="1" applyFont="1" applyFill="1" applyBorder="1" applyAlignment="1">
      <alignment horizontal="left" vertical="center"/>
    </xf>
    <xf numFmtId="20" fontId="201" fillId="0" borderId="73" xfId="0" applyNumberFormat="1" applyFont="1" applyFill="1" applyBorder="1" applyAlignment="1">
      <alignment horizontal="left" vertical="center"/>
    </xf>
    <xf numFmtId="20" fontId="201" fillId="0" borderId="74" xfId="0" applyNumberFormat="1" applyFont="1" applyFill="1" applyBorder="1" applyAlignment="1">
      <alignment horizontal="left" vertical="center"/>
    </xf>
    <xf numFmtId="20" fontId="201" fillId="0" borderId="75" xfId="0" applyNumberFormat="1" applyFont="1" applyFill="1" applyBorder="1" applyAlignment="1">
      <alignment horizontal="left" vertical="center"/>
    </xf>
    <xf numFmtId="16" fontId="201" fillId="0" borderId="67" xfId="0" applyNumberFormat="1" applyFont="1" applyFill="1" applyBorder="1" applyAlignment="1">
      <alignment horizontal="left" vertical="center"/>
    </xf>
    <xf numFmtId="0" fontId="185" fillId="0" borderId="76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0" fontId="96" fillId="69" borderId="29" xfId="507" applyFont="1" applyFill="1" applyBorder="1" applyAlignment="1">
      <alignment horizontal="center" vertical="center"/>
    </xf>
    <xf numFmtId="16" fontId="207" fillId="81" borderId="32" xfId="0" applyNumberFormat="1" applyFont="1" applyFill="1" applyBorder="1" applyAlignment="1">
      <alignment horizontal="center" vertical="center" wrapText="1"/>
    </xf>
    <xf numFmtId="16" fontId="207" fillId="81" borderId="27" xfId="0" applyNumberFormat="1" applyFont="1" applyFill="1" applyBorder="1" applyAlignment="1">
      <alignment horizontal="center" vertical="center" wrapText="1"/>
    </xf>
    <xf numFmtId="16" fontId="207" fillId="0" borderId="11" xfId="0" applyNumberFormat="1" applyFont="1" applyFill="1" applyBorder="1" applyAlignment="1">
      <alignment horizontal="center" vertical="center"/>
    </xf>
    <xf numFmtId="16" fontId="207" fillId="0" borderId="11" xfId="0" applyNumberFormat="1" applyFont="1" applyFill="1" applyBorder="1" applyAlignment="1">
      <alignment horizontal="center" vertical="center" wrapText="1"/>
    </xf>
    <xf numFmtId="20" fontId="207" fillId="0" borderId="11" xfId="0" applyNumberFormat="1" applyFont="1" applyFill="1" applyBorder="1" applyAlignment="1">
      <alignment horizontal="center" vertical="center"/>
    </xf>
    <xf numFmtId="16" fontId="207" fillId="0" borderId="11" xfId="0" quotePrefix="1" applyNumberFormat="1" applyFont="1" applyFill="1" applyBorder="1" applyAlignment="1">
      <alignment horizontal="center" vertical="center"/>
    </xf>
    <xf numFmtId="16" fontId="207" fillId="0" borderId="28" xfId="0" quotePrefix="1" applyNumberFormat="1" applyFont="1" applyFill="1" applyBorder="1" applyAlignment="1">
      <alignment horizontal="center" vertical="center"/>
    </xf>
    <xf numFmtId="20" fontId="207" fillId="0" borderId="28" xfId="0" applyNumberFormat="1" applyFont="1" applyFill="1" applyBorder="1" applyAlignment="1">
      <alignment horizontal="center" vertical="center"/>
    </xf>
    <xf numFmtId="167" fontId="207" fillId="80" borderId="29" xfId="0" applyNumberFormat="1" applyFont="1" applyFill="1" applyBorder="1" applyAlignment="1">
      <alignment horizontal="center" vertical="center"/>
    </xf>
    <xf numFmtId="167" fontId="207" fillId="0" borderId="31" xfId="0" applyNumberFormat="1" applyFont="1" applyFill="1" applyBorder="1" applyAlignment="1">
      <alignment horizontal="center" vertical="center"/>
    </xf>
    <xf numFmtId="16" fontId="97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7" fontId="95" fillId="80" borderId="31" xfId="764" applyNumberFormat="1" applyFont="1" applyFill="1" applyBorder="1" applyAlignment="1">
      <alignment horizontal="center" vertical="center"/>
    </xf>
    <xf numFmtId="167" fontId="95" fillId="80" borderId="28" xfId="764" applyNumberFormat="1" applyFont="1" applyFill="1" applyBorder="1" applyAlignment="1">
      <alignment horizontal="center" vertical="center"/>
    </xf>
    <xf numFmtId="167" fontId="185" fillId="65" borderId="11" xfId="765" applyNumberFormat="1" applyFont="1" applyFill="1" applyBorder="1" applyAlignment="1">
      <alignment horizontal="center" vertical="center"/>
    </xf>
    <xf numFmtId="167" fontId="185" fillId="65" borderId="28" xfId="765" applyNumberFormat="1" applyFont="1" applyFill="1" applyBorder="1" applyAlignment="1">
      <alignment horizontal="center" vertical="center"/>
    </xf>
    <xf numFmtId="167" fontId="201" fillId="0" borderId="36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16" fontId="201" fillId="0" borderId="78" xfId="0" applyNumberFormat="1" applyFont="1" applyFill="1" applyBorder="1" applyAlignment="1">
      <alignment horizontal="center" vertical="center"/>
    </xf>
    <xf numFmtId="20" fontId="201" fillId="0" borderId="79" xfId="0" applyNumberFormat="1" applyFont="1" applyFill="1" applyBorder="1" applyAlignment="1">
      <alignment horizontal="left" vertical="center"/>
    </xf>
    <xf numFmtId="16" fontId="201" fillId="0" borderId="77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7" fontId="201" fillId="0" borderId="78" xfId="0" applyNumberFormat="1" applyFont="1" applyFill="1" applyBorder="1" applyAlignment="1">
      <alignment horizontal="center" vertical="center"/>
    </xf>
    <xf numFmtId="167" fontId="209" fillId="0" borderId="63" xfId="0" applyNumberFormat="1" applyFont="1" applyFill="1" applyBorder="1" applyAlignment="1">
      <alignment horizontal="center" vertical="center"/>
    </xf>
    <xf numFmtId="167" fontId="209" fillId="0" borderId="77" xfId="0" applyNumberFormat="1" applyFont="1" applyFill="1" applyBorder="1" applyAlignment="1">
      <alignment horizontal="center" vertical="center"/>
    </xf>
    <xf numFmtId="16" fontId="201" fillId="0" borderId="77" xfId="0" applyNumberFormat="1" applyFont="1" applyFill="1" applyBorder="1" applyAlignment="1">
      <alignment horizontal="center" vertical="center"/>
    </xf>
    <xf numFmtId="16" fontId="209" fillId="0" borderId="65" xfId="0" applyNumberFormat="1" applyFont="1" applyFill="1" applyBorder="1" applyAlignment="1">
      <alignment horizontal="center" vertical="center"/>
    </xf>
    <xf numFmtId="167" fontId="209" fillId="0" borderId="73" xfId="0" applyNumberFormat="1" applyFont="1" applyFill="1" applyBorder="1" applyAlignment="1">
      <alignment horizontal="center" vertical="center"/>
    </xf>
    <xf numFmtId="167" fontId="209" fillId="0" borderId="74" xfId="0" applyNumberFormat="1" applyFont="1" applyFill="1" applyBorder="1" applyAlignment="1">
      <alignment horizontal="center" vertical="center"/>
    </xf>
    <xf numFmtId="167" fontId="209" fillId="0" borderId="75" xfId="0" applyNumberFormat="1" applyFont="1" applyFill="1" applyBorder="1" applyAlignment="1">
      <alignment horizontal="center" vertical="center"/>
    </xf>
    <xf numFmtId="16" fontId="201" fillId="0" borderId="46" xfId="0" applyNumberFormat="1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6" fontId="96" fillId="0" borderId="68" xfId="0" applyNumberFormat="1" applyFont="1" applyFill="1" applyBorder="1" applyAlignment="1">
      <alignment horizontal="center" vertical="center" wrapText="1"/>
    </xf>
    <xf numFmtId="16" fontId="96" fillId="0" borderId="66" xfId="0" applyNumberFormat="1" applyFont="1" applyFill="1" applyBorder="1" applyAlignment="1">
      <alignment horizontal="center" vertical="center" wrapText="1"/>
    </xf>
    <xf numFmtId="16" fontId="96" fillId="0" borderId="80" xfId="0" applyNumberFormat="1" applyFont="1" applyFill="1" applyBorder="1" applyAlignment="1">
      <alignment horizontal="center" vertical="center" wrapText="1"/>
    </xf>
    <xf numFmtId="16" fontId="96" fillId="0" borderId="72" xfId="0" applyNumberFormat="1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3" xfId="0" applyNumberFormat="1" applyFont="1" applyFill="1" applyBorder="1" applyAlignment="1">
      <alignment horizontal="center" vertical="center"/>
    </xf>
    <xf numFmtId="167" fontId="95" fillId="0" borderId="64" xfId="0" applyNumberFormat="1" applyFont="1" applyFill="1" applyBorder="1" applyAlignment="1">
      <alignment horizontal="center" vertical="center"/>
    </xf>
    <xf numFmtId="167" fontId="95" fillId="0" borderId="65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207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" fontId="96" fillId="65" borderId="41" xfId="765" applyNumberFormat="1" applyFont="1" applyFill="1" applyBorder="1" applyAlignment="1">
      <alignment horizontal="center" vertical="center" wrapText="1"/>
    </xf>
    <xf numFmtId="16" fontId="96" fillId="65" borderId="49" xfId="765" applyNumberFormat="1" applyFont="1" applyFill="1" applyBorder="1" applyAlignment="1">
      <alignment horizontal="center" vertical="center" wrapText="1"/>
    </xf>
    <xf numFmtId="16" fontId="96" fillId="65" borderId="50" xfId="765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14" t="s">
        <v>17</v>
      </c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6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17" t="s">
        <v>28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9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13" t="s">
        <v>29</v>
      </c>
      <c r="G22" s="513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13" t="s">
        <v>18</v>
      </c>
      <c r="C26" s="513"/>
      <c r="D26" s="50"/>
      <c r="E26" s="50"/>
      <c r="F26" s="53" t="s">
        <v>43</v>
      </c>
      <c r="G26" s="50"/>
      <c r="H26" s="50"/>
      <c r="I26" s="50"/>
      <c r="J26" s="513" t="s">
        <v>27</v>
      </c>
      <c r="K26" s="513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20" t="s">
        <v>19</v>
      </c>
      <c r="G30" s="520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13" t="s">
        <v>26</v>
      </c>
      <c r="C34" s="513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13" t="s">
        <v>25</v>
      </c>
      <c r="E37" s="513"/>
      <c r="F37" s="50"/>
      <c r="G37" s="50"/>
      <c r="H37" s="521" t="s">
        <v>23</v>
      </c>
      <c r="I37" s="521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13" t="s">
        <v>24</v>
      </c>
      <c r="G38" s="513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28" customWidth="1"/>
    <col min="2" max="2" width="7.125" style="128" customWidth="1"/>
    <col min="3" max="3" width="3.875" style="128" customWidth="1"/>
    <col min="4" max="4" width="8.875" style="128" customWidth="1"/>
    <col min="5" max="5" width="9.125" style="128" customWidth="1"/>
    <col min="6" max="6" width="11.5" style="128" customWidth="1"/>
    <col min="7" max="7" width="9" style="128" customWidth="1"/>
    <col min="8" max="8" width="9.875" style="128" customWidth="1"/>
    <col min="9" max="9" width="16.75" style="128" customWidth="1"/>
    <col min="10" max="16384" width="9" style="128"/>
  </cols>
  <sheetData>
    <row r="1" spans="1:9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</row>
    <row r="2" spans="1:9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</row>
    <row r="3" spans="1:9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</row>
    <row r="4" spans="1:9" s="129" customFormat="1" ht="23.25" customHeight="1" thickTop="1">
      <c r="A4" s="530" t="s">
        <v>54</v>
      </c>
      <c r="B4" s="530"/>
      <c r="C4" s="530"/>
      <c r="D4" s="530"/>
      <c r="E4" s="530"/>
      <c r="F4" s="530"/>
      <c r="G4" s="530"/>
      <c r="H4" s="530"/>
      <c r="I4" s="530"/>
    </row>
    <row r="5" spans="1:9" s="129" customFormat="1" ht="21.75" customHeight="1" thickBot="1">
      <c r="A5" s="130" t="s">
        <v>45</v>
      </c>
      <c r="B5" s="131"/>
      <c r="C5" s="131"/>
      <c r="D5" s="117"/>
      <c r="E5" s="132"/>
      <c r="F5" s="117"/>
      <c r="G5" s="117"/>
      <c r="H5" s="122" t="s">
        <v>2</v>
      </c>
      <c r="I5" s="133">
        <f ca="1">TODAY()</f>
        <v>45803</v>
      </c>
    </row>
    <row r="6" spans="1:9" ht="26.25" customHeight="1">
      <c r="A6" s="172" t="s">
        <v>1</v>
      </c>
      <c r="B6" s="528" t="s">
        <v>49</v>
      </c>
      <c r="C6" s="528"/>
      <c r="D6" s="528" t="s">
        <v>0</v>
      </c>
      <c r="E6" s="528"/>
      <c r="F6" s="404" t="s">
        <v>55</v>
      </c>
      <c r="G6" s="529" t="s">
        <v>41</v>
      </c>
      <c r="H6" s="529"/>
      <c r="I6" s="173" t="s">
        <v>46</v>
      </c>
    </row>
    <row r="7" spans="1:9" s="134" customFormat="1" ht="18.75" customHeight="1">
      <c r="A7" s="174" t="s">
        <v>184</v>
      </c>
      <c r="B7" s="167">
        <v>2106</v>
      </c>
      <c r="C7" s="168" t="s">
        <v>47</v>
      </c>
      <c r="D7" s="169" t="s">
        <v>135</v>
      </c>
      <c r="E7" s="170">
        <v>45697</v>
      </c>
      <c r="F7" s="170">
        <v>45701</v>
      </c>
      <c r="G7" s="171" t="s">
        <v>59</v>
      </c>
      <c r="H7" s="170">
        <v>45695</v>
      </c>
      <c r="I7" s="522" t="s">
        <v>142</v>
      </c>
    </row>
    <row r="8" spans="1:9" s="134" customFormat="1" ht="18.75" customHeight="1">
      <c r="A8" s="174" t="s">
        <v>188</v>
      </c>
      <c r="B8" s="167">
        <v>1105</v>
      </c>
      <c r="C8" s="168" t="s">
        <v>47</v>
      </c>
      <c r="D8" s="169" t="s">
        <v>135</v>
      </c>
      <c r="E8" s="170">
        <v>45704</v>
      </c>
      <c r="F8" s="170">
        <v>45708</v>
      </c>
      <c r="G8" s="171" t="s">
        <v>59</v>
      </c>
      <c r="H8" s="170">
        <v>45702</v>
      </c>
      <c r="I8" s="523"/>
    </row>
    <row r="9" spans="1:9" s="134" customFormat="1" ht="18.75" customHeight="1">
      <c r="A9" s="175" t="s">
        <v>188</v>
      </c>
      <c r="B9" s="167">
        <v>1106</v>
      </c>
      <c r="C9" s="168" t="s">
        <v>47</v>
      </c>
      <c r="D9" s="169" t="s">
        <v>144</v>
      </c>
      <c r="E9" s="170">
        <v>45711</v>
      </c>
      <c r="F9" s="170">
        <v>45715</v>
      </c>
      <c r="G9" s="171" t="s">
        <v>59</v>
      </c>
      <c r="H9" s="170">
        <v>45709</v>
      </c>
      <c r="I9" s="523"/>
    </row>
    <row r="10" spans="1:9" s="134" customFormat="1" ht="18.75" customHeight="1">
      <c r="A10" s="175" t="s">
        <v>186</v>
      </c>
      <c r="B10" s="167">
        <v>1507</v>
      </c>
      <c r="C10" s="168" t="s">
        <v>47</v>
      </c>
      <c r="D10" s="169" t="s">
        <v>144</v>
      </c>
      <c r="E10" s="170">
        <v>45718</v>
      </c>
      <c r="F10" s="170">
        <v>45723</v>
      </c>
      <c r="G10" s="171" t="s">
        <v>59</v>
      </c>
      <c r="H10" s="170">
        <v>45716</v>
      </c>
      <c r="I10" s="523"/>
    </row>
    <row r="11" spans="1:9" s="134" customFormat="1" ht="18.75" customHeight="1" thickBot="1">
      <c r="A11" s="405"/>
      <c r="B11" s="406"/>
      <c r="C11" s="407"/>
      <c r="D11" s="408"/>
      <c r="E11" s="409"/>
      <c r="F11" s="409"/>
      <c r="G11" s="406"/>
      <c r="H11" s="407"/>
      <c r="I11" s="524"/>
    </row>
    <row r="13" spans="1:9">
      <c r="A13" s="127" t="s">
        <v>89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  <c r="I2" s="534"/>
      <c r="J2" s="534"/>
    </row>
    <row r="3" spans="1:10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s="4" customFormat="1" ht="21" thickTop="1">
      <c r="A4" s="537" t="s">
        <v>5</v>
      </c>
      <c r="B4" s="537"/>
      <c r="C4" s="537"/>
      <c r="D4" s="537"/>
      <c r="E4" s="537"/>
      <c r="F4" s="537"/>
      <c r="G4" s="537"/>
      <c r="H4" s="537"/>
      <c r="I4" s="537"/>
      <c r="J4" s="537"/>
    </row>
    <row r="5" spans="1:10">
      <c r="A5" s="6"/>
    </row>
    <row r="6" spans="1:10" ht="17.25" thickBot="1">
      <c r="A6" s="9" t="s">
        <v>36</v>
      </c>
      <c r="H6" s="93"/>
      <c r="I6" s="91" t="s">
        <v>2</v>
      </c>
      <c r="J6" s="92">
        <f ca="1">TODAY()</f>
        <v>45803</v>
      </c>
    </row>
    <row r="7" spans="1:10" s="60" customFormat="1" ht="39" customHeight="1">
      <c r="A7" s="176" t="s">
        <v>1</v>
      </c>
      <c r="B7" s="177" t="s">
        <v>49</v>
      </c>
      <c r="C7" s="536" t="s">
        <v>50</v>
      </c>
      <c r="D7" s="536"/>
      <c r="E7" s="178" t="s">
        <v>120</v>
      </c>
      <c r="F7" s="179" t="s">
        <v>98</v>
      </c>
      <c r="G7" s="179" t="s">
        <v>32</v>
      </c>
      <c r="H7" s="538" t="s">
        <v>110</v>
      </c>
      <c r="I7" s="538"/>
      <c r="J7" s="180" t="s">
        <v>87</v>
      </c>
    </row>
    <row r="8" spans="1:10" s="20" customFormat="1" ht="20.25" customHeight="1">
      <c r="A8" s="100" t="s">
        <v>322</v>
      </c>
      <c r="B8" s="97" t="s">
        <v>323</v>
      </c>
      <c r="C8" s="61" t="s">
        <v>160</v>
      </c>
      <c r="D8" s="310">
        <v>45812</v>
      </c>
      <c r="E8" s="310"/>
      <c r="F8" s="310">
        <v>45818</v>
      </c>
      <c r="G8" s="310"/>
      <c r="H8" s="89" t="s">
        <v>202</v>
      </c>
      <c r="I8" s="103">
        <v>45808</v>
      </c>
      <c r="J8" s="531" t="s">
        <v>130</v>
      </c>
    </row>
    <row r="9" spans="1:10" s="20" customFormat="1" ht="20.25" customHeight="1">
      <c r="A9" s="100" t="s">
        <v>171</v>
      </c>
      <c r="B9" s="97" t="s">
        <v>324</v>
      </c>
      <c r="C9" s="61" t="s">
        <v>135</v>
      </c>
      <c r="D9" s="310">
        <v>45815</v>
      </c>
      <c r="E9" s="310">
        <v>45818</v>
      </c>
      <c r="F9" s="310"/>
      <c r="G9" s="310">
        <v>45820</v>
      </c>
      <c r="H9" s="89" t="s">
        <v>95</v>
      </c>
      <c r="I9" s="103">
        <v>45812</v>
      </c>
      <c r="J9" s="531"/>
    </row>
    <row r="10" spans="1:10" s="20" customFormat="1" ht="20.25" customHeight="1">
      <c r="A10" s="100" t="s">
        <v>209</v>
      </c>
      <c r="B10" s="97" t="s">
        <v>325</v>
      </c>
      <c r="C10" s="61" t="s">
        <v>160</v>
      </c>
      <c r="D10" s="310">
        <v>45819</v>
      </c>
      <c r="E10" s="310"/>
      <c r="F10" s="310">
        <v>45823</v>
      </c>
      <c r="G10" s="310"/>
      <c r="H10" s="89" t="s">
        <v>202</v>
      </c>
      <c r="I10" s="103">
        <v>45815</v>
      </c>
      <c r="J10" s="531"/>
    </row>
    <row r="11" spans="1:10" s="20" customFormat="1" ht="20.25" customHeight="1">
      <c r="A11" s="100" t="s">
        <v>161</v>
      </c>
      <c r="B11" s="97" t="s">
        <v>326</v>
      </c>
      <c r="C11" s="61" t="s">
        <v>135</v>
      </c>
      <c r="D11" s="310">
        <v>45822</v>
      </c>
      <c r="E11" s="310">
        <v>45825</v>
      </c>
      <c r="F11" s="310"/>
      <c r="G11" s="310">
        <v>45827</v>
      </c>
      <c r="H11" s="89" t="s">
        <v>95</v>
      </c>
      <c r="I11" s="103">
        <v>45819</v>
      </c>
      <c r="J11" s="531"/>
    </row>
    <row r="12" spans="1:10" s="20" customFormat="1" ht="20.25" customHeight="1">
      <c r="A12" s="100" t="s">
        <v>212</v>
      </c>
      <c r="B12" s="97" t="s">
        <v>327</v>
      </c>
      <c r="C12" s="61" t="s">
        <v>147</v>
      </c>
      <c r="D12" s="310">
        <v>45825</v>
      </c>
      <c r="E12" s="310"/>
      <c r="F12" s="310">
        <v>45829</v>
      </c>
      <c r="G12" s="310"/>
      <c r="H12" s="89" t="s">
        <v>59</v>
      </c>
      <c r="I12" s="103">
        <v>45821</v>
      </c>
      <c r="J12" s="531"/>
    </row>
    <row r="13" spans="1:10" s="20" customFormat="1" ht="20.25" customHeight="1">
      <c r="A13" s="100" t="s">
        <v>242</v>
      </c>
      <c r="B13" s="97" t="s">
        <v>328</v>
      </c>
      <c r="C13" s="61" t="s">
        <v>135</v>
      </c>
      <c r="D13" s="310">
        <v>45829</v>
      </c>
      <c r="E13" s="310">
        <v>45832</v>
      </c>
      <c r="F13" s="310"/>
      <c r="G13" s="310">
        <v>45834</v>
      </c>
      <c r="H13" s="89" t="s">
        <v>95</v>
      </c>
      <c r="I13" s="103">
        <v>45826</v>
      </c>
      <c r="J13" s="531"/>
    </row>
    <row r="14" spans="1:10" s="20" customFormat="1" ht="20.25" customHeight="1">
      <c r="A14" s="100" t="s">
        <v>201</v>
      </c>
      <c r="B14" s="97" t="s">
        <v>329</v>
      </c>
      <c r="C14" s="61" t="s">
        <v>147</v>
      </c>
      <c r="D14" s="310">
        <v>45832</v>
      </c>
      <c r="E14" s="310"/>
      <c r="F14" s="310">
        <v>45836</v>
      </c>
      <c r="G14" s="310"/>
      <c r="H14" s="89" t="s">
        <v>59</v>
      </c>
      <c r="I14" s="103">
        <v>45828</v>
      </c>
      <c r="J14" s="531"/>
    </row>
    <row r="15" spans="1:10" s="20" customFormat="1" ht="20.25" customHeight="1">
      <c r="A15" s="100" t="s">
        <v>171</v>
      </c>
      <c r="B15" s="97" t="s">
        <v>330</v>
      </c>
      <c r="C15" s="61" t="s">
        <v>135</v>
      </c>
      <c r="D15" s="310">
        <v>45836</v>
      </c>
      <c r="E15" s="310">
        <v>45839</v>
      </c>
      <c r="F15" s="310"/>
      <c r="G15" s="310">
        <v>45843</v>
      </c>
      <c r="H15" s="89" t="s">
        <v>95</v>
      </c>
      <c r="I15" s="103">
        <v>45833</v>
      </c>
      <c r="J15" s="531"/>
    </row>
    <row r="16" spans="1:10" s="20" customFormat="1" ht="20.25" customHeight="1">
      <c r="A16" s="100"/>
      <c r="B16" s="97"/>
      <c r="C16" s="61"/>
      <c r="D16" s="310"/>
      <c r="E16" s="310"/>
      <c r="F16" s="310"/>
      <c r="G16" s="310"/>
      <c r="H16" s="89"/>
      <c r="I16" s="103"/>
      <c r="J16" s="531"/>
    </row>
    <row r="17" spans="1:10" s="20" customFormat="1" ht="20.25" customHeight="1" thickBot="1">
      <c r="A17" s="279"/>
      <c r="B17" s="280"/>
      <c r="C17" s="64"/>
      <c r="D17" s="311"/>
      <c r="E17" s="311"/>
      <c r="F17" s="311"/>
      <c r="G17" s="311"/>
      <c r="H17" s="274"/>
      <c r="I17" s="281"/>
      <c r="J17" s="532"/>
    </row>
    <row r="18" spans="1:10" s="74" customFormat="1" ht="12.75">
      <c r="A18" s="99"/>
      <c r="B18" s="98"/>
      <c r="D18" s="99"/>
      <c r="E18" s="98"/>
      <c r="G18" s="99"/>
      <c r="H18" s="99"/>
      <c r="I18" s="98"/>
    </row>
    <row r="19" spans="1:10">
      <c r="A19" s="83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zoomScaleNormal="100" workbookViewId="0">
      <selection activeCell="A15" sqref="A15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333"/>
      <c r="T1" s="333"/>
      <c r="U1" s="333"/>
      <c r="V1" s="333"/>
      <c r="W1" s="333"/>
      <c r="X1" s="333"/>
      <c r="Y1" s="333"/>
    </row>
    <row r="2" spans="1:30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334"/>
      <c r="T2" s="334"/>
      <c r="U2" s="334"/>
      <c r="V2" s="334"/>
      <c r="W2" s="334"/>
      <c r="X2" s="334"/>
      <c r="Y2" s="334"/>
    </row>
    <row r="3" spans="1:30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334"/>
      <c r="T3" s="334"/>
      <c r="U3" s="334"/>
      <c r="V3" s="334"/>
      <c r="W3" s="334"/>
      <c r="X3" s="334"/>
      <c r="Y3" s="334"/>
    </row>
    <row r="4" spans="1:30" s="13" customFormat="1" ht="18.75" customHeight="1" thickTop="1">
      <c r="A4" s="537" t="s">
        <v>7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335"/>
      <c r="T4" s="335"/>
      <c r="U4" s="335"/>
      <c r="V4" s="335"/>
      <c r="W4" s="335"/>
      <c r="X4" s="335"/>
      <c r="Y4" s="335"/>
    </row>
    <row r="5" spans="1:30">
      <c r="A5" s="10" t="s">
        <v>36</v>
      </c>
    </row>
    <row r="6" spans="1:30" ht="17.25" thickBot="1">
      <c r="O6" s="91" t="s">
        <v>2</v>
      </c>
      <c r="P6" s="90">
        <f ca="1">TODAY()</f>
        <v>45803</v>
      </c>
    </row>
    <row r="7" spans="1:30" s="60" customFormat="1" ht="121.5" customHeight="1">
      <c r="A7" s="336" t="s">
        <v>1</v>
      </c>
      <c r="B7" s="362" t="s">
        <v>3</v>
      </c>
      <c r="C7" s="541" t="s">
        <v>0</v>
      </c>
      <c r="D7" s="541"/>
      <c r="E7" s="362" t="s">
        <v>145</v>
      </c>
      <c r="F7" s="362" t="s">
        <v>150</v>
      </c>
      <c r="G7" s="362" t="s">
        <v>151</v>
      </c>
      <c r="H7" s="362" t="s">
        <v>152</v>
      </c>
      <c r="I7" s="362" t="s">
        <v>153</v>
      </c>
      <c r="J7" s="362" t="s">
        <v>154</v>
      </c>
      <c r="K7" s="362" t="s">
        <v>155</v>
      </c>
      <c r="L7" s="362" t="s">
        <v>156</v>
      </c>
      <c r="M7" s="362" t="s">
        <v>157</v>
      </c>
      <c r="N7" s="542" t="s">
        <v>76</v>
      </c>
      <c r="O7" s="542"/>
      <c r="P7" s="337" t="s">
        <v>87</v>
      </c>
    </row>
    <row r="8" spans="1:30" s="60" customFormat="1" ht="22.5" customHeight="1">
      <c r="A8" s="181" t="s">
        <v>366</v>
      </c>
      <c r="B8" s="94" t="s">
        <v>367</v>
      </c>
      <c r="C8" s="94" t="s">
        <v>140</v>
      </c>
      <c r="D8" s="95">
        <v>45810</v>
      </c>
      <c r="E8" s="338">
        <v>45849</v>
      </c>
      <c r="F8" s="338">
        <v>45859</v>
      </c>
      <c r="G8" s="338">
        <v>45860</v>
      </c>
      <c r="H8" s="338">
        <v>45861</v>
      </c>
      <c r="I8" s="338">
        <v>45862</v>
      </c>
      <c r="J8" s="338">
        <v>45864</v>
      </c>
      <c r="K8" s="338">
        <v>45865</v>
      </c>
      <c r="L8" s="338">
        <v>45866</v>
      </c>
      <c r="M8" s="338">
        <v>45865</v>
      </c>
      <c r="N8" s="357">
        <v>0.625</v>
      </c>
      <c r="O8" s="338">
        <v>45806</v>
      </c>
      <c r="P8" s="539" t="s">
        <v>146</v>
      </c>
    </row>
    <row r="9" spans="1:30" s="60" customFormat="1" ht="22.5" customHeight="1">
      <c r="A9" s="181" t="s">
        <v>368</v>
      </c>
      <c r="B9" s="94"/>
      <c r="C9" s="94" t="s">
        <v>140</v>
      </c>
      <c r="D9" s="95">
        <v>45817</v>
      </c>
      <c r="E9" s="338">
        <v>45856</v>
      </c>
      <c r="F9" s="338">
        <v>45866</v>
      </c>
      <c r="G9" s="338">
        <v>45867</v>
      </c>
      <c r="H9" s="338">
        <v>45868</v>
      </c>
      <c r="I9" s="338">
        <v>45869</v>
      </c>
      <c r="J9" s="338">
        <v>45871</v>
      </c>
      <c r="K9" s="338">
        <v>45872</v>
      </c>
      <c r="L9" s="338">
        <v>45873</v>
      </c>
      <c r="M9" s="338">
        <v>45872</v>
      </c>
      <c r="N9" s="357">
        <v>0.625</v>
      </c>
      <c r="O9" s="338">
        <v>45813</v>
      </c>
      <c r="P9" s="539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1" t="s">
        <v>369</v>
      </c>
      <c r="B10" s="94" t="s">
        <v>370</v>
      </c>
      <c r="C10" s="94" t="s">
        <v>140</v>
      </c>
      <c r="D10" s="95">
        <v>45824</v>
      </c>
      <c r="E10" s="338">
        <v>45863</v>
      </c>
      <c r="F10" s="338">
        <v>45873</v>
      </c>
      <c r="G10" s="338">
        <v>45874</v>
      </c>
      <c r="H10" s="338">
        <v>45875</v>
      </c>
      <c r="I10" s="338">
        <v>45876</v>
      </c>
      <c r="J10" s="338">
        <v>45878</v>
      </c>
      <c r="K10" s="338">
        <v>45879</v>
      </c>
      <c r="L10" s="338">
        <v>45880</v>
      </c>
      <c r="M10" s="338">
        <v>45879</v>
      </c>
      <c r="N10" s="357">
        <v>0.625</v>
      </c>
      <c r="O10" s="338">
        <v>45820</v>
      </c>
      <c r="P10" s="539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1" t="s">
        <v>371</v>
      </c>
      <c r="B11" s="115" t="s">
        <v>367</v>
      </c>
      <c r="C11" s="94" t="s">
        <v>140</v>
      </c>
      <c r="D11" s="95">
        <v>45831</v>
      </c>
      <c r="E11" s="338">
        <v>45870</v>
      </c>
      <c r="F11" s="338">
        <v>45880</v>
      </c>
      <c r="G11" s="338">
        <v>45881</v>
      </c>
      <c r="H11" s="338">
        <v>45882</v>
      </c>
      <c r="I11" s="338">
        <v>45883</v>
      </c>
      <c r="J11" s="338">
        <v>45885</v>
      </c>
      <c r="K11" s="338">
        <v>45886</v>
      </c>
      <c r="L11" s="338">
        <v>45887</v>
      </c>
      <c r="M11" s="338">
        <v>45886</v>
      </c>
      <c r="N11" s="357">
        <v>0.625</v>
      </c>
      <c r="O11" s="338">
        <v>45827</v>
      </c>
      <c r="P11" s="539"/>
    </row>
    <row r="12" spans="1:30" s="277" customFormat="1" ht="22.5" customHeight="1" thickBot="1">
      <c r="A12" s="306" t="s">
        <v>368</v>
      </c>
      <c r="B12" s="307"/>
      <c r="C12" s="308" t="s">
        <v>140</v>
      </c>
      <c r="D12" s="147">
        <v>45838</v>
      </c>
      <c r="E12" s="339">
        <v>45877</v>
      </c>
      <c r="F12" s="339">
        <v>45887</v>
      </c>
      <c r="G12" s="339">
        <v>45888</v>
      </c>
      <c r="H12" s="339">
        <v>45889</v>
      </c>
      <c r="I12" s="339">
        <v>45890</v>
      </c>
      <c r="J12" s="339">
        <v>45892</v>
      </c>
      <c r="K12" s="339">
        <v>45893</v>
      </c>
      <c r="L12" s="339">
        <v>45894</v>
      </c>
      <c r="M12" s="339">
        <v>45893</v>
      </c>
      <c r="N12" s="340">
        <v>0.625</v>
      </c>
      <c r="O12" s="339">
        <v>45834</v>
      </c>
      <c r="P12" s="540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3" t="s">
        <v>89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23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5"/>
  <sheetViews>
    <sheetView zoomScaleNormal="100" workbookViewId="0">
      <selection activeCell="A47" sqref="A47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</row>
    <row r="2" spans="1:11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</row>
    <row r="3" spans="1:11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</row>
    <row r="4" spans="1:11" s="4" customFormat="1" ht="18" customHeight="1" thickTop="1">
      <c r="A4" s="537" t="s">
        <v>8</v>
      </c>
      <c r="B4" s="537"/>
      <c r="C4" s="537"/>
      <c r="D4" s="537"/>
      <c r="E4" s="537"/>
      <c r="F4" s="537"/>
      <c r="G4" s="537"/>
      <c r="H4" s="537"/>
    </row>
    <row r="5" spans="1:11" s="1" customFormat="1" ht="12.75">
      <c r="K5" s="371"/>
    </row>
    <row r="6" spans="1:11" s="1" customFormat="1" ht="15.75">
      <c r="A6" s="10" t="s">
        <v>36</v>
      </c>
      <c r="G6" s="91" t="s">
        <v>2</v>
      </c>
      <c r="H6" s="90">
        <f ca="1">TODAY()</f>
        <v>45803</v>
      </c>
    </row>
    <row r="7" spans="1:11" ht="15" thickBot="1"/>
    <row r="8" spans="1:11" ht="25.5">
      <c r="A8" s="183" t="s">
        <v>1</v>
      </c>
      <c r="B8" s="184" t="s">
        <v>3</v>
      </c>
      <c r="C8" s="543" t="s">
        <v>0</v>
      </c>
      <c r="D8" s="543"/>
      <c r="E8" s="185" t="s">
        <v>68</v>
      </c>
      <c r="F8" s="544" t="s">
        <v>76</v>
      </c>
      <c r="G8" s="544"/>
      <c r="H8" s="186" t="s">
        <v>86</v>
      </c>
    </row>
    <row r="9" spans="1:11" ht="17.25" customHeight="1">
      <c r="A9" s="465" t="s">
        <v>274</v>
      </c>
      <c r="B9" s="182" t="s">
        <v>220</v>
      </c>
      <c r="C9" s="108" t="s">
        <v>135</v>
      </c>
      <c r="D9" s="105">
        <v>45808</v>
      </c>
      <c r="E9" s="75">
        <v>45813</v>
      </c>
      <c r="F9" s="222" t="s">
        <v>141</v>
      </c>
      <c r="G9" s="75">
        <v>45806</v>
      </c>
      <c r="H9" s="548" t="s">
        <v>130</v>
      </c>
    </row>
    <row r="10" spans="1:11" ht="17.25" customHeight="1">
      <c r="A10" s="107" t="s">
        <v>247</v>
      </c>
      <c r="B10" s="106" t="s">
        <v>275</v>
      </c>
      <c r="C10" s="108" t="s">
        <v>135</v>
      </c>
      <c r="D10" s="62">
        <v>45815</v>
      </c>
      <c r="E10" s="75">
        <v>45820</v>
      </c>
      <c r="F10" s="222" t="s">
        <v>141</v>
      </c>
      <c r="G10" s="75">
        <v>45813</v>
      </c>
      <c r="H10" s="548"/>
    </row>
    <row r="11" spans="1:11" ht="17.25" customHeight="1">
      <c r="A11" s="107" t="s">
        <v>204</v>
      </c>
      <c r="B11" s="106" t="s">
        <v>276</v>
      </c>
      <c r="C11" s="108" t="s">
        <v>135</v>
      </c>
      <c r="D11" s="62">
        <v>45822</v>
      </c>
      <c r="E11" s="75">
        <v>45827</v>
      </c>
      <c r="F11" s="222" t="s">
        <v>141</v>
      </c>
      <c r="G11" s="75">
        <v>45820</v>
      </c>
      <c r="H11" s="548"/>
    </row>
    <row r="12" spans="1:11" ht="17.25" customHeight="1">
      <c r="A12" s="358" t="s">
        <v>277</v>
      </c>
      <c r="B12" s="359" t="s">
        <v>276</v>
      </c>
      <c r="C12" s="346" t="s">
        <v>135</v>
      </c>
      <c r="D12" s="262">
        <v>45829</v>
      </c>
      <c r="E12" s="360">
        <v>45834</v>
      </c>
      <c r="F12" s="361" t="s">
        <v>141</v>
      </c>
      <c r="G12" s="360">
        <v>45827</v>
      </c>
      <c r="H12" s="549"/>
    </row>
    <row r="13" spans="1:11" ht="17.25" customHeight="1" thickBot="1">
      <c r="A13" s="464" t="s">
        <v>278</v>
      </c>
      <c r="B13" s="373" t="s">
        <v>279</v>
      </c>
      <c r="C13" s="374" t="s">
        <v>135</v>
      </c>
      <c r="D13" s="65">
        <v>45836</v>
      </c>
      <c r="E13" s="253">
        <v>45841</v>
      </c>
      <c r="F13" s="283" t="s">
        <v>141</v>
      </c>
      <c r="G13" s="253">
        <v>45834</v>
      </c>
      <c r="H13" s="550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57" t="s">
        <v>1</v>
      </c>
      <c r="B16" s="256" t="s">
        <v>3</v>
      </c>
      <c r="C16" s="551" t="s">
        <v>0</v>
      </c>
      <c r="D16" s="551"/>
      <c r="E16" s="185" t="s">
        <v>117</v>
      </c>
      <c r="F16" s="552" t="s">
        <v>112</v>
      </c>
      <c r="G16" s="552"/>
      <c r="H16" s="258" t="s">
        <v>86</v>
      </c>
    </row>
    <row r="17" spans="1:8" ht="14.25" customHeight="1">
      <c r="A17" s="465" t="s">
        <v>193</v>
      </c>
      <c r="B17" s="248" t="s">
        <v>219</v>
      </c>
      <c r="C17" s="108" t="s">
        <v>144</v>
      </c>
      <c r="D17" s="259">
        <v>45809</v>
      </c>
      <c r="E17" s="95">
        <v>45818</v>
      </c>
      <c r="F17" s="89">
        <v>0.66666666666666663</v>
      </c>
      <c r="G17" s="95">
        <v>45806</v>
      </c>
      <c r="H17" s="548" t="s">
        <v>122</v>
      </c>
    </row>
    <row r="18" spans="1:8">
      <c r="A18" s="187" t="s">
        <v>344</v>
      </c>
      <c r="B18" s="108" t="s">
        <v>345</v>
      </c>
      <c r="C18" s="108" t="s">
        <v>144</v>
      </c>
      <c r="D18" s="62">
        <v>45816</v>
      </c>
      <c r="E18" s="95">
        <v>45825</v>
      </c>
      <c r="F18" s="89">
        <v>0.66666666666666663</v>
      </c>
      <c r="G18" s="95">
        <v>45813</v>
      </c>
      <c r="H18" s="548"/>
    </row>
    <row r="19" spans="1:8">
      <c r="A19" s="187" t="s">
        <v>346</v>
      </c>
      <c r="B19" s="108" t="s">
        <v>343</v>
      </c>
      <c r="C19" s="108" t="s">
        <v>135</v>
      </c>
      <c r="D19" s="62">
        <v>45822</v>
      </c>
      <c r="E19" s="95">
        <v>45831</v>
      </c>
      <c r="F19" s="89">
        <v>0.66666666666666663</v>
      </c>
      <c r="G19" s="95">
        <v>45820</v>
      </c>
      <c r="H19" s="548"/>
    </row>
    <row r="20" spans="1:8">
      <c r="A20" s="345" t="s">
        <v>193</v>
      </c>
      <c r="B20" s="346" t="s">
        <v>347</v>
      </c>
      <c r="C20" s="346" t="s">
        <v>144</v>
      </c>
      <c r="D20" s="262">
        <v>45830</v>
      </c>
      <c r="E20" s="320">
        <v>45839</v>
      </c>
      <c r="F20" s="347">
        <v>0.66666666666666663</v>
      </c>
      <c r="G20" s="320">
        <v>45827</v>
      </c>
      <c r="H20" s="549"/>
    </row>
    <row r="21" spans="1:8" ht="15" thickBot="1">
      <c r="A21" s="374" t="s">
        <v>344</v>
      </c>
      <c r="B21" s="374" t="s">
        <v>348</v>
      </c>
      <c r="C21" s="374" t="s">
        <v>144</v>
      </c>
      <c r="D21" s="65">
        <v>45837</v>
      </c>
      <c r="E21" s="147">
        <v>45846</v>
      </c>
      <c r="F21" s="274">
        <v>0.66666666666666663</v>
      </c>
      <c r="G21" s="147">
        <v>45834</v>
      </c>
      <c r="H21" s="550"/>
    </row>
    <row r="23" spans="1:8" ht="15" thickBot="1"/>
    <row r="24" spans="1:8" ht="25.5">
      <c r="A24" s="183" t="s">
        <v>1</v>
      </c>
      <c r="B24" s="184" t="s">
        <v>3</v>
      </c>
      <c r="C24" s="543" t="s">
        <v>0</v>
      </c>
      <c r="D24" s="543"/>
      <c r="E24" s="185" t="s">
        <v>118</v>
      </c>
      <c r="F24" s="544" t="s">
        <v>112</v>
      </c>
      <c r="G24" s="544"/>
      <c r="H24" s="186" t="s">
        <v>86</v>
      </c>
    </row>
    <row r="25" spans="1:8" ht="14.25" customHeight="1">
      <c r="A25" s="187" t="s">
        <v>193</v>
      </c>
      <c r="B25" s="182" t="s">
        <v>219</v>
      </c>
      <c r="C25" s="108" t="s">
        <v>144</v>
      </c>
      <c r="D25" s="105">
        <v>45809</v>
      </c>
      <c r="E25" s="75">
        <v>45818</v>
      </c>
      <c r="F25" s="89">
        <v>0.66666666666666663</v>
      </c>
      <c r="G25" s="95">
        <v>45806</v>
      </c>
      <c r="H25" s="548" t="s">
        <v>123</v>
      </c>
    </row>
    <row r="26" spans="1:8">
      <c r="A26" s="481" t="s">
        <v>344</v>
      </c>
      <c r="B26" s="106" t="s">
        <v>345</v>
      </c>
      <c r="C26" s="108" t="s">
        <v>144</v>
      </c>
      <c r="D26" s="62">
        <v>45816</v>
      </c>
      <c r="E26" s="75">
        <v>45825</v>
      </c>
      <c r="F26" s="89">
        <v>0.66666666666666663</v>
      </c>
      <c r="G26" s="95">
        <v>45813</v>
      </c>
      <c r="H26" s="548"/>
    </row>
    <row r="27" spans="1:8">
      <c r="A27" s="107" t="s">
        <v>346</v>
      </c>
      <c r="B27" s="106" t="s">
        <v>343</v>
      </c>
      <c r="C27" s="108" t="s">
        <v>135</v>
      </c>
      <c r="D27" s="62">
        <v>45822</v>
      </c>
      <c r="E27" s="75">
        <v>45831</v>
      </c>
      <c r="F27" s="89">
        <v>0.66666666666666663</v>
      </c>
      <c r="G27" s="95">
        <v>45820</v>
      </c>
      <c r="H27" s="548"/>
    </row>
    <row r="28" spans="1:8">
      <c r="A28" s="358" t="s">
        <v>193</v>
      </c>
      <c r="B28" s="359" t="s">
        <v>347</v>
      </c>
      <c r="C28" s="346" t="s">
        <v>144</v>
      </c>
      <c r="D28" s="262">
        <v>45830</v>
      </c>
      <c r="E28" s="360">
        <v>45839</v>
      </c>
      <c r="F28" s="347">
        <v>0.66666666666666663</v>
      </c>
      <c r="G28" s="320">
        <v>45827</v>
      </c>
      <c r="H28" s="549"/>
    </row>
    <row r="29" spans="1:8">
      <c r="A29" s="358" t="s">
        <v>344</v>
      </c>
      <c r="B29" s="359" t="s">
        <v>348</v>
      </c>
      <c r="C29" s="346" t="s">
        <v>144</v>
      </c>
      <c r="D29" s="262">
        <v>45837</v>
      </c>
      <c r="E29" s="360">
        <v>45846</v>
      </c>
      <c r="F29" s="347">
        <v>0.66666666666666663</v>
      </c>
      <c r="G29" s="320">
        <v>45834</v>
      </c>
      <c r="H29" s="549"/>
    </row>
    <row r="30" spans="1:8" ht="15" thickBot="1">
      <c r="A30" s="464"/>
      <c r="B30" s="373"/>
      <c r="C30" s="374"/>
      <c r="D30" s="65"/>
      <c r="E30" s="253"/>
      <c r="F30" s="274"/>
      <c r="G30" s="147"/>
      <c r="H30" s="550"/>
    </row>
    <row r="32" spans="1:8" ht="15" thickBot="1"/>
    <row r="33" spans="1:11" ht="25.5">
      <c r="A33" s="192" t="s">
        <v>1</v>
      </c>
      <c r="B33" s="466" t="s">
        <v>3</v>
      </c>
      <c r="C33" s="545" t="s">
        <v>0</v>
      </c>
      <c r="D33" s="545"/>
      <c r="E33" s="266" t="s">
        <v>52</v>
      </c>
      <c r="F33" s="266" t="s">
        <v>127</v>
      </c>
      <c r="G33" s="266" t="s">
        <v>128</v>
      </c>
      <c r="H33" s="266" t="s">
        <v>129</v>
      </c>
      <c r="I33" s="545" t="s">
        <v>112</v>
      </c>
      <c r="J33" s="545"/>
      <c r="K33" s="194" t="s">
        <v>86</v>
      </c>
    </row>
    <row r="34" spans="1:11">
      <c r="A34" s="267" t="s">
        <v>193</v>
      </c>
      <c r="B34" s="265" t="s">
        <v>219</v>
      </c>
      <c r="C34" s="101" t="s">
        <v>140</v>
      </c>
      <c r="D34" s="62">
        <v>45810</v>
      </c>
      <c r="E34" s="75">
        <v>45813</v>
      </c>
      <c r="F34" s="75">
        <v>45822</v>
      </c>
      <c r="G34" s="75">
        <v>45824</v>
      </c>
      <c r="H34" s="75">
        <v>45826</v>
      </c>
      <c r="I34" s="222" t="s">
        <v>163</v>
      </c>
      <c r="J34" s="75">
        <v>45807</v>
      </c>
      <c r="K34" s="546" t="s">
        <v>134</v>
      </c>
    </row>
    <row r="35" spans="1:11">
      <c r="A35" s="267" t="s">
        <v>280</v>
      </c>
      <c r="B35" s="265" t="s">
        <v>207</v>
      </c>
      <c r="C35" s="101" t="s">
        <v>160</v>
      </c>
      <c r="D35" s="62">
        <v>45812</v>
      </c>
      <c r="E35" s="75">
        <v>45815</v>
      </c>
      <c r="F35" s="75">
        <v>45824</v>
      </c>
      <c r="G35" s="75">
        <v>45826</v>
      </c>
      <c r="H35" s="75">
        <v>45828</v>
      </c>
      <c r="I35" s="222" t="s">
        <v>164</v>
      </c>
      <c r="J35" s="75">
        <v>45810</v>
      </c>
      <c r="K35" s="546"/>
    </row>
    <row r="36" spans="1:11">
      <c r="A36" s="267" t="s">
        <v>281</v>
      </c>
      <c r="B36" s="265" t="s">
        <v>238</v>
      </c>
      <c r="C36" s="101" t="s">
        <v>140</v>
      </c>
      <c r="D36" s="62">
        <v>45817</v>
      </c>
      <c r="E36" s="75">
        <v>45820</v>
      </c>
      <c r="F36" s="75">
        <v>45829</v>
      </c>
      <c r="G36" s="75">
        <v>45831</v>
      </c>
      <c r="H36" s="75">
        <v>45833</v>
      </c>
      <c r="I36" s="222" t="s">
        <v>163</v>
      </c>
      <c r="J36" s="75">
        <v>45814</v>
      </c>
      <c r="K36" s="546"/>
    </row>
    <row r="37" spans="1:11">
      <c r="A37" s="267" t="s">
        <v>191</v>
      </c>
      <c r="B37" s="265" t="s">
        <v>207</v>
      </c>
      <c r="C37" s="101" t="s">
        <v>160</v>
      </c>
      <c r="D37" s="62">
        <v>45819</v>
      </c>
      <c r="E37" s="75">
        <v>45822</v>
      </c>
      <c r="F37" s="62">
        <v>45831</v>
      </c>
      <c r="G37" s="62">
        <v>45833</v>
      </c>
      <c r="H37" s="62">
        <v>45835</v>
      </c>
      <c r="I37" s="222" t="s">
        <v>164</v>
      </c>
      <c r="J37" s="75">
        <v>45817</v>
      </c>
      <c r="K37" s="546"/>
    </row>
    <row r="38" spans="1:11">
      <c r="A38" s="267" t="s">
        <v>192</v>
      </c>
      <c r="B38" s="265" t="s">
        <v>282</v>
      </c>
      <c r="C38" s="101" t="s">
        <v>140</v>
      </c>
      <c r="D38" s="62">
        <v>45824</v>
      </c>
      <c r="E38" s="75">
        <v>45827</v>
      </c>
      <c r="F38" s="75">
        <v>45836</v>
      </c>
      <c r="G38" s="75">
        <v>45838</v>
      </c>
      <c r="H38" s="75">
        <v>45840</v>
      </c>
      <c r="I38" s="222" t="s">
        <v>163</v>
      </c>
      <c r="J38" s="75">
        <v>45821</v>
      </c>
      <c r="K38" s="546"/>
    </row>
    <row r="39" spans="1:11">
      <c r="A39" s="267" t="s">
        <v>216</v>
      </c>
      <c r="B39" s="265" t="s">
        <v>208</v>
      </c>
      <c r="C39" s="101" t="s">
        <v>160</v>
      </c>
      <c r="D39" s="62">
        <v>45826</v>
      </c>
      <c r="E39" s="75">
        <v>45829</v>
      </c>
      <c r="F39" s="62">
        <v>45838</v>
      </c>
      <c r="G39" s="62">
        <v>45840</v>
      </c>
      <c r="H39" s="62">
        <v>45842</v>
      </c>
      <c r="I39" s="222" t="s">
        <v>164</v>
      </c>
      <c r="J39" s="75">
        <v>45824</v>
      </c>
      <c r="K39" s="546"/>
    </row>
    <row r="40" spans="1:11" s="260" customFormat="1">
      <c r="A40" s="267" t="s">
        <v>99</v>
      </c>
      <c r="B40" s="265" t="s">
        <v>283</v>
      </c>
      <c r="C40" s="101" t="s">
        <v>140</v>
      </c>
      <c r="D40" s="62">
        <v>45831</v>
      </c>
      <c r="E40" s="75">
        <v>45834</v>
      </c>
      <c r="F40" s="75">
        <v>45843</v>
      </c>
      <c r="G40" s="75">
        <v>45845</v>
      </c>
      <c r="H40" s="75">
        <v>45847</v>
      </c>
      <c r="I40" s="222" t="s">
        <v>163</v>
      </c>
      <c r="J40" s="75">
        <v>45828</v>
      </c>
      <c r="K40" s="546"/>
    </row>
    <row r="41" spans="1:11" s="260" customFormat="1">
      <c r="A41" s="267" t="s">
        <v>231</v>
      </c>
      <c r="B41" s="265" t="s">
        <v>207</v>
      </c>
      <c r="C41" s="101" t="s">
        <v>160</v>
      </c>
      <c r="D41" s="62">
        <v>45833</v>
      </c>
      <c r="E41" s="75">
        <v>45836</v>
      </c>
      <c r="F41" s="62">
        <v>45845</v>
      </c>
      <c r="G41" s="75">
        <v>45847</v>
      </c>
      <c r="H41" s="62">
        <v>45849</v>
      </c>
      <c r="I41" s="222" t="s">
        <v>164</v>
      </c>
      <c r="J41" s="75">
        <v>45831</v>
      </c>
      <c r="K41" s="546"/>
    </row>
    <row r="42" spans="1:11" s="260" customFormat="1">
      <c r="A42" s="467" t="s">
        <v>99</v>
      </c>
      <c r="B42" s="265" t="s">
        <v>203</v>
      </c>
      <c r="C42" s="101" t="s">
        <v>140</v>
      </c>
      <c r="D42" s="62">
        <v>45838</v>
      </c>
      <c r="E42" s="75">
        <v>45841</v>
      </c>
      <c r="F42" s="62">
        <v>45850</v>
      </c>
      <c r="G42" s="62">
        <v>45852</v>
      </c>
      <c r="H42" s="62">
        <v>45854</v>
      </c>
      <c r="I42" s="222" t="s">
        <v>163</v>
      </c>
      <c r="J42" s="75">
        <v>45835</v>
      </c>
      <c r="K42" s="546"/>
    </row>
    <row r="43" spans="1:11" s="260" customFormat="1" ht="15" thickBot="1">
      <c r="A43" s="468" t="s">
        <v>280</v>
      </c>
      <c r="B43" s="65" t="s">
        <v>284</v>
      </c>
      <c r="C43" s="272" t="s">
        <v>160</v>
      </c>
      <c r="D43" s="65">
        <v>45840</v>
      </c>
      <c r="E43" s="253">
        <v>45843</v>
      </c>
      <c r="F43" s="65">
        <v>45852</v>
      </c>
      <c r="G43" s="65">
        <v>45854</v>
      </c>
      <c r="H43" s="65">
        <v>45856</v>
      </c>
      <c r="I43" s="283" t="s">
        <v>164</v>
      </c>
      <c r="J43" s="253">
        <v>45838</v>
      </c>
      <c r="K43" s="547"/>
    </row>
    <row r="45" spans="1:11">
      <c r="A45" s="78" t="s">
        <v>89</v>
      </c>
    </row>
  </sheetData>
  <dataConsolidate/>
  <mergeCells count="16">
    <mergeCell ref="C33:D33"/>
    <mergeCell ref="K34:K43"/>
    <mergeCell ref="I33:J33"/>
    <mergeCell ref="H9:H13"/>
    <mergeCell ref="C24:D24"/>
    <mergeCell ref="F24:G24"/>
    <mergeCell ref="H25:H30"/>
    <mergeCell ref="C16:D16"/>
    <mergeCell ref="F16:G16"/>
    <mergeCell ref="H17:H21"/>
    <mergeCell ref="A1:H1"/>
    <mergeCell ref="A2:H2"/>
    <mergeCell ref="A3:H3"/>
    <mergeCell ref="A4:H4"/>
    <mergeCell ref="C8:D8"/>
    <mergeCell ref="F8:G8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5"/>
  <sheetViews>
    <sheetView zoomScaleNormal="100" workbookViewId="0">
      <selection activeCell="A35" sqref="A35"/>
    </sheetView>
  </sheetViews>
  <sheetFormatPr defaultColWidth="0" defaultRowHeight="16.5"/>
  <cols>
    <col min="1" max="1" width="17.75" style="120" customWidth="1"/>
    <col min="2" max="2" width="7.375" style="120" customWidth="1"/>
    <col min="3" max="3" width="5.75" style="120" customWidth="1"/>
    <col min="4" max="4" width="7.125" style="120" customWidth="1"/>
    <col min="5" max="5" width="12.75" style="120" customWidth="1"/>
    <col min="6" max="6" width="8.625" style="120" customWidth="1"/>
    <col min="7" max="7" width="8.75" style="120" bestFit="1" customWidth="1"/>
    <col min="8" max="8" width="10.125" style="120" customWidth="1"/>
    <col min="9" max="9" width="14.875" style="120" customWidth="1"/>
    <col min="10" max="10" width="13.375" style="120" customWidth="1"/>
    <col min="11" max="177" width="9" style="120" customWidth="1"/>
    <col min="178" max="180" width="8" style="120" hidden="1" customWidth="1"/>
    <col min="181" max="201" width="0" style="120" hidden="1" customWidth="1"/>
    <col min="202" max="208" width="8" style="120" hidden="1" customWidth="1"/>
    <col min="209" max="251" width="0" style="120" hidden="1" customWidth="1"/>
    <col min="252" max="16384" width="8" style="120" hidden="1"/>
  </cols>
  <sheetData>
    <row r="1" spans="1:10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0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0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</row>
    <row r="4" spans="1:10" s="118" customFormat="1" ht="21" customHeight="1" thickTop="1">
      <c r="A4" s="558" t="s">
        <v>102</v>
      </c>
      <c r="B4" s="558"/>
      <c r="C4" s="558"/>
      <c r="D4" s="558"/>
      <c r="E4" s="558"/>
      <c r="F4" s="558"/>
      <c r="G4" s="558"/>
      <c r="H4" s="558"/>
      <c r="I4" s="558"/>
      <c r="J4" s="558"/>
    </row>
    <row r="5" spans="1:10" ht="21" customHeight="1">
      <c r="A5" s="119" t="s">
        <v>36</v>
      </c>
      <c r="F5" s="121"/>
      <c r="H5" s="122"/>
      <c r="I5" s="123"/>
      <c r="J5" s="124"/>
    </row>
    <row r="6" spans="1:10" ht="17.25" thickBot="1">
      <c r="H6" s="122" t="s">
        <v>2</v>
      </c>
      <c r="I6" s="123">
        <f ca="1">TODAY()</f>
        <v>45803</v>
      </c>
    </row>
    <row r="7" spans="1:10" s="76" customFormat="1" ht="25.5">
      <c r="A7" s="188" t="s">
        <v>1</v>
      </c>
      <c r="B7" s="553" t="s">
        <v>3</v>
      </c>
      <c r="C7" s="553"/>
      <c r="D7" s="553" t="s">
        <v>0</v>
      </c>
      <c r="E7" s="553"/>
      <c r="F7" s="363" t="s">
        <v>53</v>
      </c>
      <c r="G7" s="554" t="s">
        <v>76</v>
      </c>
      <c r="H7" s="554"/>
      <c r="I7" s="189" t="s">
        <v>87</v>
      </c>
    </row>
    <row r="8" spans="1:10" s="76" customFormat="1" ht="16.5" customHeight="1">
      <c r="A8" s="294" t="s">
        <v>357</v>
      </c>
      <c r="B8" s="295" t="s">
        <v>208</v>
      </c>
      <c r="C8" s="289" t="s">
        <v>47</v>
      </c>
      <c r="D8" s="101" t="s">
        <v>135</v>
      </c>
      <c r="E8" s="79">
        <v>45808</v>
      </c>
      <c r="F8" s="79">
        <v>45815</v>
      </c>
      <c r="G8" s="293" t="s">
        <v>141</v>
      </c>
      <c r="H8" s="290">
        <v>45806</v>
      </c>
      <c r="I8" s="559" t="s">
        <v>132</v>
      </c>
    </row>
    <row r="9" spans="1:10" s="21" customFormat="1" ht="16.5" customHeight="1">
      <c r="A9" s="294" t="s">
        <v>358</v>
      </c>
      <c r="B9" s="295" t="s">
        <v>208</v>
      </c>
      <c r="C9" s="289" t="s">
        <v>47</v>
      </c>
      <c r="D9" s="101" t="s">
        <v>160</v>
      </c>
      <c r="E9" s="79">
        <v>45812</v>
      </c>
      <c r="F9" s="79">
        <v>45819</v>
      </c>
      <c r="G9" s="293" t="s">
        <v>164</v>
      </c>
      <c r="H9" s="290">
        <v>45810</v>
      </c>
      <c r="I9" s="559"/>
    </row>
    <row r="10" spans="1:10" s="76" customFormat="1" ht="16.5" customHeight="1">
      <c r="A10" s="294" t="s">
        <v>359</v>
      </c>
      <c r="B10" s="295" t="s">
        <v>208</v>
      </c>
      <c r="C10" s="289" t="s">
        <v>47</v>
      </c>
      <c r="D10" s="101" t="s">
        <v>140</v>
      </c>
      <c r="E10" s="125">
        <v>45817</v>
      </c>
      <c r="F10" s="79">
        <v>45824</v>
      </c>
      <c r="G10" s="293" t="s">
        <v>365</v>
      </c>
      <c r="H10" s="290">
        <v>45814</v>
      </c>
      <c r="I10" s="559"/>
    </row>
    <row r="11" spans="1:10" s="76" customFormat="1" ht="16.5" customHeight="1">
      <c r="A11" s="294" t="s">
        <v>360</v>
      </c>
      <c r="B11" s="295" t="s">
        <v>238</v>
      </c>
      <c r="C11" s="289" t="s">
        <v>47</v>
      </c>
      <c r="D11" s="101" t="s">
        <v>160</v>
      </c>
      <c r="E11" s="125">
        <v>45819</v>
      </c>
      <c r="F11" s="125">
        <v>45826</v>
      </c>
      <c r="G11" s="293" t="s">
        <v>164</v>
      </c>
      <c r="H11" s="290">
        <v>45817</v>
      </c>
      <c r="I11" s="559"/>
    </row>
    <row r="12" spans="1:10" s="76" customFormat="1" ht="16.5" customHeight="1">
      <c r="A12" s="294" t="s">
        <v>361</v>
      </c>
      <c r="B12" s="295" t="s">
        <v>362</v>
      </c>
      <c r="C12" s="289" t="s">
        <v>47</v>
      </c>
      <c r="D12" s="101" t="s">
        <v>144</v>
      </c>
      <c r="E12" s="79">
        <v>45823</v>
      </c>
      <c r="F12" s="125">
        <v>45830</v>
      </c>
      <c r="G12" s="293" t="s">
        <v>162</v>
      </c>
      <c r="H12" s="290">
        <v>45821</v>
      </c>
      <c r="I12" s="559"/>
    </row>
    <row r="13" spans="1:10" s="76" customFormat="1" ht="16.5" customHeight="1">
      <c r="A13" s="294" t="s">
        <v>206</v>
      </c>
      <c r="B13" s="295" t="s">
        <v>363</v>
      </c>
      <c r="C13" s="289" t="s">
        <v>47</v>
      </c>
      <c r="D13" s="101" t="s">
        <v>138</v>
      </c>
      <c r="E13" s="79">
        <v>45827</v>
      </c>
      <c r="F13" s="79">
        <v>45833</v>
      </c>
      <c r="G13" s="293" t="s">
        <v>205</v>
      </c>
      <c r="H13" s="290">
        <v>45825</v>
      </c>
      <c r="I13" s="559"/>
    </row>
    <row r="14" spans="1:10" s="76" customFormat="1" ht="16.5" customHeight="1">
      <c r="A14" s="294" t="s">
        <v>239</v>
      </c>
      <c r="B14" s="295" t="s">
        <v>364</v>
      </c>
      <c r="C14" s="289" t="s">
        <v>47</v>
      </c>
      <c r="D14" s="77" t="s">
        <v>135</v>
      </c>
      <c r="E14" s="125">
        <v>45829</v>
      </c>
      <c r="F14" s="125">
        <v>45836</v>
      </c>
      <c r="G14" s="293" t="s">
        <v>141</v>
      </c>
      <c r="H14" s="290">
        <v>45827</v>
      </c>
      <c r="I14" s="559"/>
      <c r="J14" s="60"/>
    </row>
    <row r="15" spans="1:10" s="76" customFormat="1" ht="17.25" customHeight="1">
      <c r="A15" s="294" t="s">
        <v>294</v>
      </c>
      <c r="B15" s="295" t="s">
        <v>207</v>
      </c>
      <c r="C15" s="289" t="s">
        <v>47</v>
      </c>
      <c r="D15" s="77" t="s">
        <v>160</v>
      </c>
      <c r="E15" s="125">
        <v>45833</v>
      </c>
      <c r="F15" s="125">
        <v>45841</v>
      </c>
      <c r="G15" s="293" t="s">
        <v>164</v>
      </c>
      <c r="H15" s="290">
        <v>45831</v>
      </c>
      <c r="I15" s="559"/>
    </row>
    <row r="16" spans="1:10" s="76" customFormat="1" ht="17.25" customHeight="1">
      <c r="A16" s="294" t="s">
        <v>357</v>
      </c>
      <c r="B16" s="295" t="s">
        <v>238</v>
      </c>
      <c r="C16" s="289" t="s">
        <v>47</v>
      </c>
      <c r="D16" s="77" t="s">
        <v>144</v>
      </c>
      <c r="E16" s="125">
        <v>45837</v>
      </c>
      <c r="F16" s="125">
        <v>45845</v>
      </c>
      <c r="G16" s="293" t="s">
        <v>162</v>
      </c>
      <c r="H16" s="290">
        <v>45835</v>
      </c>
      <c r="I16" s="559"/>
      <c r="J16" s="126"/>
    </row>
    <row r="17" spans="1:12" s="76" customFormat="1" ht="17.25" customHeight="1">
      <c r="A17" s="294"/>
      <c r="B17" s="295" t="str">
        <f t="shared" ref="B17" si="0">RIGHT(J17,5)</f>
        <v/>
      </c>
      <c r="C17" s="289"/>
      <c r="D17" s="350"/>
      <c r="E17" s="351"/>
      <c r="F17" s="351"/>
      <c r="G17" s="352"/>
      <c r="H17" s="435"/>
      <c r="I17" s="555"/>
      <c r="J17" s="126"/>
    </row>
    <row r="18" spans="1:12" s="275" customFormat="1" ht="17.25" customHeight="1" thickBot="1">
      <c r="A18" s="291"/>
      <c r="B18" s="292"/>
      <c r="C18" s="292"/>
      <c r="D18" s="364"/>
      <c r="E18" s="87"/>
      <c r="F18" s="87"/>
      <c r="G18" s="317"/>
      <c r="H18" s="318"/>
      <c r="I18" s="560"/>
      <c r="J18" s="282"/>
      <c r="L18" s="76"/>
    </row>
    <row r="19" spans="1:12" s="76" customFormat="1" ht="12.75"/>
    <row r="20" spans="1:12" s="76" customFormat="1" ht="13.5" thickBot="1"/>
    <row r="21" spans="1:12" s="76" customFormat="1" ht="25.5">
      <c r="A21" s="188" t="s">
        <v>1</v>
      </c>
      <c r="B21" s="553" t="s">
        <v>3</v>
      </c>
      <c r="C21" s="553"/>
      <c r="D21" s="553" t="s">
        <v>0</v>
      </c>
      <c r="E21" s="553"/>
      <c r="F21" s="190" t="s">
        <v>116</v>
      </c>
      <c r="G21" s="554" t="s">
        <v>112</v>
      </c>
      <c r="H21" s="554"/>
      <c r="I21" s="191" t="s">
        <v>87</v>
      </c>
    </row>
    <row r="22" spans="1:12" s="76" customFormat="1" ht="14.25" customHeight="1">
      <c r="A22" s="294" t="s">
        <v>248</v>
      </c>
      <c r="B22" s="295" t="s">
        <v>256</v>
      </c>
      <c r="C22" s="289" t="s">
        <v>47</v>
      </c>
      <c r="D22" s="101" t="s">
        <v>140</v>
      </c>
      <c r="E22" s="79">
        <v>45810</v>
      </c>
      <c r="F22" s="79">
        <v>45815</v>
      </c>
      <c r="G22" s="296" t="s">
        <v>162</v>
      </c>
      <c r="H22" s="79">
        <v>45807</v>
      </c>
      <c r="I22" s="555" t="s">
        <v>132</v>
      </c>
    </row>
    <row r="23" spans="1:12" s="76" customFormat="1" ht="16.5" customHeight="1">
      <c r="A23" s="294" t="s">
        <v>249</v>
      </c>
      <c r="B23" s="295" t="s">
        <v>257</v>
      </c>
      <c r="C23" s="289" t="s">
        <v>47</v>
      </c>
      <c r="D23" s="101" t="s">
        <v>139</v>
      </c>
      <c r="E23" s="79">
        <v>45814</v>
      </c>
      <c r="F23" s="79">
        <v>45819</v>
      </c>
      <c r="G23" s="296" t="s">
        <v>95</v>
      </c>
      <c r="H23" s="79">
        <v>45812</v>
      </c>
      <c r="I23" s="556"/>
    </row>
    <row r="24" spans="1:12" s="76" customFormat="1" ht="16.5" customHeight="1">
      <c r="A24" s="294" t="s">
        <v>250</v>
      </c>
      <c r="B24" s="295" t="s">
        <v>256</v>
      </c>
      <c r="C24" s="77" t="s">
        <v>47</v>
      </c>
      <c r="D24" s="101" t="s">
        <v>140</v>
      </c>
      <c r="E24" s="125">
        <v>45817</v>
      </c>
      <c r="F24" s="79">
        <v>45822</v>
      </c>
      <c r="G24" s="296" t="s">
        <v>162</v>
      </c>
      <c r="H24" s="79">
        <v>45814</v>
      </c>
      <c r="I24" s="556"/>
    </row>
    <row r="25" spans="1:12" s="76" customFormat="1" ht="16.5" customHeight="1">
      <c r="A25" s="294" t="s">
        <v>191</v>
      </c>
      <c r="B25" s="295" t="s">
        <v>258</v>
      </c>
      <c r="C25" s="77" t="s">
        <v>47</v>
      </c>
      <c r="D25" s="101" t="s">
        <v>138</v>
      </c>
      <c r="E25" s="125">
        <v>45820</v>
      </c>
      <c r="F25" s="79">
        <v>45825</v>
      </c>
      <c r="G25" s="296" t="s">
        <v>205</v>
      </c>
      <c r="H25" s="79">
        <v>45818</v>
      </c>
      <c r="I25" s="556"/>
    </row>
    <row r="26" spans="1:12" s="76" customFormat="1" ht="16.5" customHeight="1">
      <c r="A26" s="294" t="s">
        <v>251</v>
      </c>
      <c r="B26" s="295" t="s">
        <v>256</v>
      </c>
      <c r="C26" s="101" t="s">
        <v>47</v>
      </c>
      <c r="D26" s="101" t="s">
        <v>135</v>
      </c>
      <c r="E26" s="79">
        <v>45822</v>
      </c>
      <c r="F26" s="79">
        <v>45827</v>
      </c>
      <c r="G26" s="296" t="s">
        <v>141</v>
      </c>
      <c r="H26" s="79">
        <v>45820</v>
      </c>
      <c r="I26" s="556"/>
    </row>
    <row r="27" spans="1:12" s="76" customFormat="1" ht="16.5" customHeight="1">
      <c r="A27" s="294" t="s">
        <v>252</v>
      </c>
      <c r="B27" s="295" t="s">
        <v>259</v>
      </c>
      <c r="C27" s="101" t="s">
        <v>47</v>
      </c>
      <c r="D27" s="101" t="s">
        <v>160</v>
      </c>
      <c r="E27" s="79">
        <v>45826</v>
      </c>
      <c r="F27" s="79">
        <v>45833</v>
      </c>
      <c r="G27" s="296" t="s">
        <v>230</v>
      </c>
      <c r="H27" s="79">
        <v>45824</v>
      </c>
      <c r="I27" s="556"/>
    </row>
    <row r="28" spans="1:12" s="76" customFormat="1" ht="16.5" customHeight="1">
      <c r="A28" s="294" t="s">
        <v>253</v>
      </c>
      <c r="B28" s="295" t="s">
        <v>260</v>
      </c>
      <c r="C28" s="77" t="s">
        <v>47</v>
      </c>
      <c r="D28" s="101" t="s">
        <v>138</v>
      </c>
      <c r="E28" s="79">
        <v>45827</v>
      </c>
      <c r="F28" s="79">
        <v>45834</v>
      </c>
      <c r="G28" s="296" t="s">
        <v>205</v>
      </c>
      <c r="H28" s="79">
        <v>45825</v>
      </c>
      <c r="I28" s="556"/>
    </row>
    <row r="29" spans="1:12" s="76" customFormat="1" ht="16.5" customHeight="1">
      <c r="A29" s="294" t="s">
        <v>248</v>
      </c>
      <c r="B29" s="295" t="s">
        <v>257</v>
      </c>
      <c r="C29" s="77" t="s">
        <v>47</v>
      </c>
      <c r="D29" s="101" t="s">
        <v>140</v>
      </c>
      <c r="E29" s="79">
        <v>45831</v>
      </c>
      <c r="F29" s="79">
        <v>45836</v>
      </c>
      <c r="G29" s="296" t="s">
        <v>162</v>
      </c>
      <c r="H29" s="79">
        <v>45828</v>
      </c>
      <c r="I29" s="556"/>
    </row>
    <row r="30" spans="1:12" s="76" customFormat="1" ht="16.5" customHeight="1">
      <c r="A30" s="294" t="s">
        <v>254</v>
      </c>
      <c r="B30" s="295" t="s">
        <v>261</v>
      </c>
      <c r="C30" s="77" t="s">
        <v>47</v>
      </c>
      <c r="D30" s="101" t="s">
        <v>147</v>
      </c>
      <c r="E30" s="79">
        <v>45832</v>
      </c>
      <c r="F30" s="79">
        <v>45837</v>
      </c>
      <c r="G30" s="296" t="s">
        <v>230</v>
      </c>
      <c r="H30" s="79">
        <v>45831</v>
      </c>
      <c r="I30" s="556"/>
    </row>
    <row r="31" spans="1:12" s="76" customFormat="1" ht="16.5" customHeight="1">
      <c r="A31" s="294" t="s">
        <v>250</v>
      </c>
      <c r="B31" s="295" t="s">
        <v>257</v>
      </c>
      <c r="C31" s="350" t="s">
        <v>47</v>
      </c>
      <c r="D31" s="376" t="s">
        <v>138</v>
      </c>
      <c r="E31" s="348">
        <v>45834</v>
      </c>
      <c r="F31" s="348">
        <v>45839</v>
      </c>
      <c r="G31" s="349" t="s">
        <v>205</v>
      </c>
      <c r="H31" s="348">
        <v>45832</v>
      </c>
      <c r="I31" s="556"/>
    </row>
    <row r="32" spans="1:12" s="76" customFormat="1" ht="16.5" customHeight="1">
      <c r="A32" s="294" t="s">
        <v>249</v>
      </c>
      <c r="B32" s="295" t="s">
        <v>262</v>
      </c>
      <c r="C32" s="350" t="s">
        <v>47</v>
      </c>
      <c r="D32" s="376" t="s">
        <v>144</v>
      </c>
      <c r="E32" s="348">
        <v>45837</v>
      </c>
      <c r="F32" s="348">
        <v>45843</v>
      </c>
      <c r="G32" s="349" t="s">
        <v>162</v>
      </c>
      <c r="H32" s="348">
        <v>45835</v>
      </c>
      <c r="I32" s="556"/>
    </row>
    <row r="33" spans="1:10" s="76" customFormat="1" ht="16.5" customHeight="1" thickBot="1">
      <c r="A33" s="494"/>
      <c r="B33" s="495" t="str">
        <f t="shared" ref="B33" si="1">RIGHT(J33,5)</f>
        <v/>
      </c>
      <c r="C33" s="261"/>
      <c r="D33" s="272"/>
      <c r="E33" s="87"/>
      <c r="F33" s="87"/>
      <c r="G33" s="297"/>
      <c r="H33" s="87"/>
      <c r="I33" s="557"/>
      <c r="J33" s="76" t="s">
        <v>255</v>
      </c>
    </row>
    <row r="35" spans="1:10">
      <c r="A35" s="127" t="s">
        <v>89</v>
      </c>
    </row>
  </sheetData>
  <mergeCells count="12">
    <mergeCell ref="B21:C21"/>
    <mergeCell ref="D21:E21"/>
    <mergeCell ref="G21:H21"/>
    <mergeCell ref="I22:I33"/>
    <mergeCell ref="A1:J1"/>
    <mergeCell ref="A2:J2"/>
    <mergeCell ref="A3:J3"/>
    <mergeCell ref="A4:J4"/>
    <mergeCell ref="B7:C7"/>
    <mergeCell ref="I8:I18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3"/>
  <sheetViews>
    <sheetView workbookViewId="0">
      <selection activeCell="A14" sqref="A14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33" t="s">
        <v>77</v>
      </c>
      <c r="B1" s="533"/>
      <c r="C1" s="533"/>
      <c r="D1" s="533"/>
      <c r="E1" s="533"/>
      <c r="F1" s="533"/>
      <c r="G1" s="533"/>
      <c r="H1" s="533"/>
      <c r="I1" s="533"/>
    </row>
    <row r="2" spans="1:9" ht="18.75">
      <c r="A2" s="534" t="s">
        <v>82</v>
      </c>
      <c r="B2" s="534"/>
      <c r="C2" s="534"/>
      <c r="D2" s="534"/>
      <c r="E2" s="534"/>
      <c r="F2" s="534"/>
      <c r="G2" s="534"/>
      <c r="H2" s="534"/>
      <c r="I2" s="534"/>
    </row>
    <row r="3" spans="1:9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535"/>
    </row>
    <row r="4" spans="1:9" ht="21" thickTop="1">
      <c r="A4" s="537" t="s">
        <v>175</v>
      </c>
      <c r="B4" s="537"/>
      <c r="C4" s="537"/>
      <c r="D4" s="537"/>
      <c r="E4" s="537"/>
      <c r="F4" s="537"/>
      <c r="G4" s="537"/>
      <c r="H4" s="537"/>
      <c r="I4" s="537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1" t="s">
        <v>2</v>
      </c>
      <c r="I6" s="90">
        <f ca="1">TODAY()</f>
        <v>45803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3" t="s">
        <v>1</v>
      </c>
      <c r="B8" s="184" t="s">
        <v>3</v>
      </c>
      <c r="C8" s="543" t="s">
        <v>0</v>
      </c>
      <c r="D8" s="543"/>
      <c r="E8" s="185" t="s">
        <v>168</v>
      </c>
      <c r="F8" s="185" t="s">
        <v>200</v>
      </c>
      <c r="G8" s="544" t="s">
        <v>76</v>
      </c>
      <c r="H8" s="544"/>
      <c r="I8" s="186" t="s">
        <v>86</v>
      </c>
    </row>
    <row r="9" spans="1:9">
      <c r="A9" s="187" t="s">
        <v>292</v>
      </c>
      <c r="B9" s="182" t="s">
        <v>228</v>
      </c>
      <c r="C9" s="108" t="s">
        <v>140</v>
      </c>
      <c r="D9" s="105">
        <v>45810</v>
      </c>
      <c r="E9" s="75">
        <v>45812</v>
      </c>
      <c r="F9" s="75">
        <v>45822</v>
      </c>
      <c r="G9" s="222">
        <v>0.66666666666666663</v>
      </c>
      <c r="H9" s="75">
        <v>45806</v>
      </c>
      <c r="I9" s="548" t="s">
        <v>130</v>
      </c>
    </row>
    <row r="10" spans="1:9">
      <c r="A10" s="107" t="s">
        <v>190</v>
      </c>
      <c r="B10" s="106" t="s">
        <v>339</v>
      </c>
      <c r="C10" s="108" t="s">
        <v>140</v>
      </c>
      <c r="D10" s="62">
        <v>45817</v>
      </c>
      <c r="E10" s="75">
        <v>45819</v>
      </c>
      <c r="F10" s="75">
        <v>45829</v>
      </c>
      <c r="G10" s="222">
        <v>0.66666666666666663</v>
      </c>
      <c r="H10" s="75">
        <v>45813</v>
      </c>
      <c r="I10" s="548"/>
    </row>
    <row r="11" spans="1:9">
      <c r="A11" s="107" t="s">
        <v>292</v>
      </c>
      <c r="B11" s="106" t="s">
        <v>340</v>
      </c>
      <c r="C11" s="108" t="s">
        <v>140</v>
      </c>
      <c r="D11" s="62">
        <v>45824</v>
      </c>
      <c r="E11" s="75">
        <v>45826</v>
      </c>
      <c r="F11" s="75">
        <v>45836</v>
      </c>
      <c r="G11" s="222">
        <v>0.66666666666666663</v>
      </c>
      <c r="H11" s="75">
        <v>45820</v>
      </c>
      <c r="I11" s="548"/>
    </row>
    <row r="12" spans="1:9">
      <c r="A12" s="358" t="s">
        <v>190</v>
      </c>
      <c r="B12" s="359" t="s">
        <v>301</v>
      </c>
      <c r="C12" s="346" t="s">
        <v>140</v>
      </c>
      <c r="D12" s="262">
        <v>45831</v>
      </c>
      <c r="E12" s="360">
        <v>45833</v>
      </c>
      <c r="F12" s="360">
        <v>45843</v>
      </c>
      <c r="G12" s="361">
        <v>0.66666666666666663</v>
      </c>
      <c r="H12" s="360">
        <v>45827</v>
      </c>
      <c r="I12" s="549"/>
    </row>
    <row r="13" spans="1:9" ht="17.25" thickBot="1">
      <c r="A13" s="434" t="s">
        <v>292</v>
      </c>
      <c r="B13" s="373" t="s">
        <v>303</v>
      </c>
      <c r="C13" s="374" t="s">
        <v>140</v>
      </c>
      <c r="D13" s="65">
        <v>45838</v>
      </c>
      <c r="E13" s="253">
        <v>45840</v>
      </c>
      <c r="F13" s="253">
        <v>45850</v>
      </c>
      <c r="G13" s="283">
        <v>0.66666666666666663</v>
      </c>
      <c r="H13" s="253">
        <v>45834</v>
      </c>
      <c r="I13" s="550"/>
    </row>
  </sheetData>
  <mergeCells count="7">
    <mergeCell ref="I9:I13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0"/>
  <sheetViews>
    <sheetView zoomScaleNormal="100" workbookViewId="0">
      <selection activeCell="A38" sqref="A38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52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</row>
    <row r="3" spans="1:52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</row>
    <row r="4" spans="1:52" s="14" customFormat="1" ht="30.75" customHeight="1" thickTop="1">
      <c r="A4" s="561" t="s">
        <v>103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</row>
    <row r="5" spans="1:52" s="16" customFormat="1" ht="21" customHeight="1" thickBot="1">
      <c r="A5" s="119" t="s">
        <v>36</v>
      </c>
      <c r="B5" s="68"/>
      <c r="C5" s="19"/>
      <c r="D5" s="254"/>
      <c r="E5" s="19"/>
      <c r="L5" s="122" t="s">
        <v>2</v>
      </c>
      <c r="M5" s="123">
        <f ca="1">TODAY()</f>
        <v>45803</v>
      </c>
    </row>
    <row r="6" spans="1:52" s="72" customFormat="1" ht="40.5" customHeight="1" thickBot="1">
      <c r="A6" s="447" t="s">
        <v>1</v>
      </c>
      <c r="B6" s="448" t="s">
        <v>3</v>
      </c>
      <c r="C6" s="449"/>
      <c r="D6" s="450" t="s">
        <v>0</v>
      </c>
      <c r="E6" s="451" t="s">
        <v>180</v>
      </c>
      <c r="F6" s="451" t="s">
        <v>181</v>
      </c>
      <c r="G6" s="451" t="s">
        <v>173</v>
      </c>
      <c r="H6" s="451" t="s">
        <v>174</v>
      </c>
      <c r="I6" s="452" t="s">
        <v>143</v>
      </c>
      <c r="J6" s="567" t="s">
        <v>112</v>
      </c>
      <c r="K6" s="568"/>
      <c r="L6" s="569"/>
      <c r="M6" s="366" t="s">
        <v>86</v>
      </c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</row>
    <row r="7" spans="1:52" s="72" customFormat="1" ht="15.75" customHeight="1">
      <c r="A7" s="420" t="s">
        <v>304</v>
      </c>
      <c r="B7" s="446" t="s">
        <v>275</v>
      </c>
      <c r="C7" s="441" t="str">
        <f>IF(OR(WEEKDAY(D7)={1,2,3,4,5,6}),CHOOSE(WEEKDAY(D7),"SUN","MON","TUE","WED","THU","FRI"),"SAT")</f>
        <v>FRI</v>
      </c>
      <c r="D7" s="421">
        <v>45807</v>
      </c>
      <c r="E7" s="421">
        <f>D7+8</f>
        <v>45815</v>
      </c>
      <c r="F7" s="421">
        <f>D7+13</f>
        <v>45820</v>
      </c>
      <c r="G7" s="421"/>
      <c r="H7" s="421"/>
      <c r="I7" s="453"/>
      <c r="J7" s="458">
        <v>0.41666666666666669</v>
      </c>
      <c r="K7" s="422" t="str">
        <f>IF(OR(WEEKDAY(L7)={1,2,3,4,5,6}),CHOOSE(WEEKDAY(L7),"SUN","MON","TUE","WED","THU","FRI"),"SAT")</f>
        <v>TUE</v>
      </c>
      <c r="L7" s="423">
        <f>D7-3</f>
        <v>45804</v>
      </c>
      <c r="M7" s="562" t="s">
        <v>172</v>
      </c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52" s="72" customFormat="1" ht="15.75" customHeight="1">
      <c r="A8" s="234" t="s">
        <v>199</v>
      </c>
      <c r="B8" s="442" t="s">
        <v>305</v>
      </c>
      <c r="C8" s="437" t="str">
        <f>IF(OR(WEEKDAY(D8)={1,2,3,4,5,6}),CHOOSE(WEEKDAY(D8),"SUN","MON","TUE","WED","THU","FRI"),"SAT")</f>
        <v>SUN</v>
      </c>
      <c r="D8" s="429">
        <v>45809</v>
      </c>
      <c r="E8" s="88">
        <f>D8+7</f>
        <v>45816</v>
      </c>
      <c r="F8" s="88">
        <f>D8+12</f>
        <v>45821</v>
      </c>
      <c r="G8" s="88"/>
      <c r="H8" s="88"/>
      <c r="I8" s="454"/>
      <c r="J8" s="459">
        <v>0.41666666666666669</v>
      </c>
      <c r="K8" s="268" t="str">
        <f>IF(OR(WEEKDAY(L8)={1,2,3,4,5,6}),CHOOSE(WEEKDAY(L8),"SUN","MON","TUE","WED","THU","FRI"),"SAT")</f>
        <v>THU</v>
      </c>
      <c r="L8" s="235">
        <f>D8-3</f>
        <v>45806</v>
      </c>
      <c r="M8" s="563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52" s="72" customFormat="1" ht="15.75" customHeight="1">
      <c r="A9" s="234" t="s">
        <v>185</v>
      </c>
      <c r="B9" s="442" t="s">
        <v>314</v>
      </c>
      <c r="C9" s="437" t="str">
        <f>IF(OR(WEEKDAY(D9)={1,2,3,4,5,6}),CHOOSE(WEEKDAY(D9),"SUN","MON","TUE","WED","THU","FRI"),"SAT")</f>
        <v>WED</v>
      </c>
      <c r="D9" s="88">
        <v>45812</v>
      </c>
      <c r="E9" s="88"/>
      <c r="F9" s="88"/>
      <c r="G9" s="88">
        <f>D9+7</f>
        <v>45819</v>
      </c>
      <c r="H9" s="88">
        <f>D9+8</f>
        <v>45820</v>
      </c>
      <c r="I9" s="454"/>
      <c r="J9" s="459">
        <v>0.41666666666666669</v>
      </c>
      <c r="K9" s="268" t="str">
        <f>IF(OR(WEEKDAY(L9)={1,2,3,4,5,6}),CHOOSE(WEEKDAY(L9),"SUN","MON","TUE","WED","THU","FRI"),"SAT")</f>
        <v>MON</v>
      </c>
      <c r="L9" s="235">
        <f t="shared" ref="L9:L21" si="0">D9-2</f>
        <v>45810</v>
      </c>
      <c r="M9" s="563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spans="1:52" s="411" customFormat="1" ht="15.75" customHeight="1" thickBot="1">
      <c r="A10" s="427" t="s">
        <v>246</v>
      </c>
      <c r="B10" s="443" t="s">
        <v>275</v>
      </c>
      <c r="C10" s="438" t="str">
        <f>IF(OR(WEEKDAY(D10)={1,2,3,4,5,6}),CHOOSE(WEEKDAY(D10),"SUN","MON","TUE","WED","THU","FRI"),"SAT")</f>
        <v>SUN</v>
      </c>
      <c r="D10" s="428">
        <v>45809</v>
      </c>
      <c r="E10" s="428"/>
      <c r="F10" s="428"/>
      <c r="G10" s="428"/>
      <c r="H10" s="428"/>
      <c r="I10" s="455">
        <f>D10+8</f>
        <v>45817</v>
      </c>
      <c r="J10" s="460">
        <v>0.41666666666666669</v>
      </c>
      <c r="K10" s="430" t="str">
        <f>IF(OR(WEEKDAY(L10)={1,2,3,4,5,6}),CHOOSE(WEEKDAY(L10),"SUN","MON","TUE","WED","THU","FRI"),"SAT")</f>
        <v>FRI</v>
      </c>
      <c r="L10" s="426">
        <f t="shared" si="0"/>
        <v>45807</v>
      </c>
      <c r="M10" s="563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</row>
    <row r="11" spans="1:52" s="72" customFormat="1" ht="15.75" customHeight="1">
      <c r="A11" s="159" t="s">
        <v>197</v>
      </c>
      <c r="B11" s="444" t="s">
        <v>306</v>
      </c>
      <c r="C11" s="439" t="str">
        <f>IF(OR(WEEKDAY(D11)={1,2,3,4,5,6}),CHOOSE(WEEKDAY(D11),"SUN","MON","TUE","WED","THU","FRI"),"SAT")</f>
        <v>THU</v>
      </c>
      <c r="D11" s="160">
        <v>45813</v>
      </c>
      <c r="E11" s="160">
        <f>D11+8</f>
        <v>45821</v>
      </c>
      <c r="F11" s="160">
        <f>D11+13</f>
        <v>45826</v>
      </c>
      <c r="G11" s="160"/>
      <c r="H11" s="160"/>
      <c r="I11" s="456"/>
      <c r="J11" s="458">
        <v>0.41666666666666669</v>
      </c>
      <c r="K11" s="269" t="str">
        <f>IF(OR(WEEKDAY(L11)={1,2,3,4,5,6}),CHOOSE(WEEKDAY(L11),"SUN","MON","TUE","WED","THU","FRI"),"SAT")</f>
        <v>TUE</v>
      </c>
      <c r="L11" s="161">
        <f t="shared" si="0"/>
        <v>45811</v>
      </c>
      <c r="M11" s="563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</row>
    <row r="12" spans="1:52" s="72" customFormat="1" ht="18.75" customHeight="1">
      <c r="A12" s="234" t="s">
        <v>307</v>
      </c>
      <c r="B12" s="442" t="s">
        <v>308</v>
      </c>
      <c r="C12" s="437" t="str">
        <f>IF(OR(WEEKDAY(D12)={1,2,3,4,5,6}),CHOOSE(WEEKDAY(D12),"SUN","MON","TUE","WED","THU","FRI"),"SAT")</f>
        <v>SAT</v>
      </c>
      <c r="D12" s="88">
        <v>45815</v>
      </c>
      <c r="E12" s="88">
        <f>D12+7</f>
        <v>45822</v>
      </c>
      <c r="F12" s="88">
        <f>D12+12</f>
        <v>45827</v>
      </c>
      <c r="G12" s="88"/>
      <c r="H12" s="88"/>
      <c r="I12" s="454"/>
      <c r="J12" s="459">
        <v>0.41666666666666669</v>
      </c>
      <c r="K12" s="268" t="str">
        <f>IF(OR(WEEKDAY(L12)={1,2,3,4,5,6}),CHOOSE(WEEKDAY(L12),"SUN","MON","TUE","WED","THU","FRI"),"SAT")</f>
        <v>THU</v>
      </c>
      <c r="L12" s="235">
        <f t="shared" si="0"/>
        <v>45813</v>
      </c>
      <c r="M12" s="563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</row>
    <row r="13" spans="1:52" s="72" customFormat="1" ht="18.75" customHeight="1">
      <c r="A13" s="234" t="s">
        <v>315</v>
      </c>
      <c r="B13" s="442" t="s">
        <v>316</v>
      </c>
      <c r="C13" s="437" t="str">
        <f>IF(OR(WEEKDAY(D13)={1,2,3,4,5,6}),CHOOSE(WEEKDAY(D13),"SUN","MON","TUE","WED","THU","FRI"),"SAT")</f>
        <v>WED</v>
      </c>
      <c r="D13" s="88">
        <v>45819</v>
      </c>
      <c r="E13" s="88"/>
      <c r="F13" s="88"/>
      <c r="G13" s="88">
        <f>D13+8</f>
        <v>45827</v>
      </c>
      <c r="H13" s="88">
        <f>D13+9</f>
        <v>45828</v>
      </c>
      <c r="I13" s="454"/>
      <c r="J13" s="459">
        <v>0.41666666666666669</v>
      </c>
      <c r="K13" s="268" t="str">
        <f>IF(OR(WEEKDAY(L13)={1,2,3,4,5,6}),CHOOSE(WEEKDAY(L13),"SUN","MON","TUE","WED","THU","FRI"),"SAT")</f>
        <v>MON</v>
      </c>
      <c r="L13" s="235">
        <f t="shared" si="0"/>
        <v>45817</v>
      </c>
      <c r="M13" s="563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</row>
    <row r="14" spans="1:52" s="411" customFormat="1" ht="16.5" customHeight="1" thickBot="1">
      <c r="A14" s="424" t="s">
        <v>246</v>
      </c>
      <c r="B14" s="445" t="s">
        <v>275</v>
      </c>
      <c r="C14" s="440" t="str">
        <f>IF(OR(WEEKDAY(D14)={1,2,3,4,5,6}),CHOOSE(WEEKDAY(D14),"SUN","MON","TUE","WED","THU","FRI"),"SAT")</f>
        <v>SUN</v>
      </c>
      <c r="D14" s="425">
        <v>45816</v>
      </c>
      <c r="E14" s="425"/>
      <c r="F14" s="425"/>
      <c r="G14" s="425"/>
      <c r="H14" s="425"/>
      <c r="I14" s="457">
        <f>D14+7</f>
        <v>45823</v>
      </c>
      <c r="J14" s="460">
        <v>0.41666666666666669</v>
      </c>
      <c r="K14" s="430" t="str">
        <f>IF(OR(WEEKDAY(L14)={1,2,3,4,5,6}),CHOOSE(WEEKDAY(L14),"SUN","MON","TUE","WED","THU","FRI"),"SAT")</f>
        <v>FRI</v>
      </c>
      <c r="L14" s="426">
        <f t="shared" si="0"/>
        <v>45814</v>
      </c>
      <c r="M14" s="563"/>
      <c r="N14" s="410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</row>
    <row r="15" spans="1:52" s="72" customFormat="1" ht="16.5" customHeight="1">
      <c r="A15" s="159" t="s">
        <v>124</v>
      </c>
      <c r="B15" s="444" t="s">
        <v>309</v>
      </c>
      <c r="C15" s="439" t="str">
        <f>IF(OR(WEEKDAY(D15)={1,2,3,4,5,6}),CHOOSE(WEEKDAY(D15),"SUN","MON","TUE","WED","THU","FRI"),"SAT")</f>
        <v>THU</v>
      </c>
      <c r="D15" s="160">
        <v>45820</v>
      </c>
      <c r="E15" s="160">
        <f>D15+8</f>
        <v>45828</v>
      </c>
      <c r="F15" s="160">
        <f>D15+13</f>
        <v>45833</v>
      </c>
      <c r="G15" s="160"/>
      <c r="H15" s="160"/>
      <c r="I15" s="456"/>
      <c r="J15" s="474">
        <v>0.41666666666666669</v>
      </c>
      <c r="K15" s="471" t="str">
        <f>IF(OR(WEEKDAY(L15)={1,2,3,4,5,6}),CHOOSE(WEEKDAY(L15),"SUN","MON","TUE","WED","THU","FRI"),"SAT")</f>
        <v>TUE</v>
      </c>
      <c r="L15" s="161">
        <f t="shared" si="0"/>
        <v>45818</v>
      </c>
      <c r="M15" s="563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</row>
    <row r="16" spans="1:52" s="72" customFormat="1" ht="16.5" customHeight="1">
      <c r="A16" s="234" t="s">
        <v>310</v>
      </c>
      <c r="B16" s="442" t="s">
        <v>311</v>
      </c>
      <c r="C16" s="437" t="str">
        <f>IF(OR(WEEKDAY(D16)={1,2,3,4,5,6}),CHOOSE(WEEKDAY(D16),"SUN","MON","TUE","WED","THU","FRI"),"SAT")</f>
        <v>SAT</v>
      </c>
      <c r="D16" s="88">
        <v>45822</v>
      </c>
      <c r="E16" s="88">
        <f>D16+8</f>
        <v>45830</v>
      </c>
      <c r="F16" s="88">
        <f>D16+13</f>
        <v>45835</v>
      </c>
      <c r="G16" s="88"/>
      <c r="H16" s="88"/>
      <c r="I16" s="454"/>
      <c r="J16" s="475">
        <v>0.41666666666666669</v>
      </c>
      <c r="K16" s="472" t="str">
        <f>IF(OR(WEEKDAY(L16)={1,2,3,4,5,6}),CHOOSE(WEEKDAY(L16),"SUN","MON","TUE","WED","THU","FRI"),"SAT")</f>
        <v>THU</v>
      </c>
      <c r="L16" s="235">
        <f t="shared" si="0"/>
        <v>45820</v>
      </c>
      <c r="M16" s="563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</row>
    <row r="17" spans="1:52" s="72" customFormat="1" ht="16.5" customHeight="1">
      <c r="A17" s="234" t="s">
        <v>179</v>
      </c>
      <c r="B17" s="442" t="s">
        <v>317</v>
      </c>
      <c r="C17" s="437" t="str">
        <f>IF(OR(WEEKDAY(D17)={1,2,3,4,5,6}),CHOOSE(WEEKDAY(D17),"SUN","MON","TUE","WED","THU","FRI"),"SAT")</f>
        <v>WED</v>
      </c>
      <c r="D17" s="88">
        <v>45826</v>
      </c>
      <c r="E17" s="88"/>
      <c r="F17" s="88"/>
      <c r="G17" s="88">
        <f>D17+7</f>
        <v>45833</v>
      </c>
      <c r="H17" s="88">
        <f>G17+1</f>
        <v>45834</v>
      </c>
      <c r="I17" s="454"/>
      <c r="J17" s="475">
        <v>0.41666666666666669</v>
      </c>
      <c r="K17" s="472" t="str">
        <f>IF(OR(WEEKDAY(L17)={1,2,3,4,5,6}),CHOOSE(WEEKDAY(L17),"SUN","MON","TUE","WED","THU","FRI"),"SAT")</f>
        <v>MON</v>
      </c>
      <c r="L17" s="235">
        <f t="shared" si="0"/>
        <v>45824</v>
      </c>
      <c r="M17" s="563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</row>
    <row r="18" spans="1:52" s="411" customFormat="1" ht="16.5" customHeight="1" thickBot="1">
      <c r="A18" s="424" t="s">
        <v>244</v>
      </c>
      <c r="B18" s="445" t="s">
        <v>279</v>
      </c>
      <c r="C18" s="440" t="str">
        <f>IF(OR(WEEKDAY(D18)={1,2,3,4,5,6}),CHOOSE(WEEKDAY(D18),"SUN","MON","TUE","WED","THU","FRI"),"SAT")</f>
        <v>SUN</v>
      </c>
      <c r="D18" s="425">
        <v>45823</v>
      </c>
      <c r="E18" s="425"/>
      <c r="F18" s="425"/>
      <c r="G18" s="425"/>
      <c r="H18" s="425"/>
      <c r="I18" s="457">
        <f>D18+7</f>
        <v>45830</v>
      </c>
      <c r="J18" s="476">
        <v>0.41666666666666669</v>
      </c>
      <c r="K18" s="473" t="str">
        <f>IF(OR(WEEKDAY(L18)={1,2,3,4,5,6}),CHOOSE(WEEKDAY(L18),"SUN","MON","TUE","WED","THU","FRI"),"SAT")</f>
        <v>FRI</v>
      </c>
      <c r="L18" s="426">
        <f t="shared" si="0"/>
        <v>45821</v>
      </c>
      <c r="M18" s="563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</row>
    <row r="19" spans="1:52" s="72" customFormat="1" ht="16.5" customHeight="1">
      <c r="A19" s="420" t="s">
        <v>198</v>
      </c>
      <c r="B19" s="446" t="s">
        <v>275</v>
      </c>
      <c r="C19" s="441" t="str">
        <f>IF(OR(WEEKDAY(D19)={1,2,3,4,5,6}),CHOOSE(WEEKDAY(D19),"SUN","MON","TUE","WED","THU","FRI"),"SAT")</f>
        <v>THU</v>
      </c>
      <c r="D19" s="421">
        <v>45827</v>
      </c>
      <c r="E19" s="421">
        <f>D19+8</f>
        <v>45835</v>
      </c>
      <c r="F19" s="421">
        <f>D19+13</f>
        <v>45840</v>
      </c>
      <c r="G19" s="421"/>
      <c r="H19" s="421"/>
      <c r="I19" s="453"/>
      <c r="J19" s="474">
        <v>0.41666666666666669</v>
      </c>
      <c r="K19" s="477" t="str">
        <f>IF(OR(WEEKDAY(L19)={1,2,3,4,5,6}),CHOOSE(WEEKDAY(L19),"SUN","MON","TUE","WED","THU","FRI"),"SAT")</f>
        <v>TUE</v>
      </c>
      <c r="L19" s="423">
        <f t="shared" si="0"/>
        <v>45825</v>
      </c>
      <c r="M19" s="563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</row>
    <row r="20" spans="1:52" s="72" customFormat="1" ht="16.5" customHeight="1">
      <c r="A20" s="234" t="s">
        <v>245</v>
      </c>
      <c r="B20" s="442" t="s">
        <v>312</v>
      </c>
      <c r="C20" s="437" t="str">
        <f>IF(OR(WEEKDAY(D20)={1,2,3,4,5,6}),CHOOSE(WEEKDAY(D20),"SUN","MON","TUE","WED","THU","FRI"),"SAT")</f>
        <v>SAT</v>
      </c>
      <c r="D20" s="88">
        <v>45829</v>
      </c>
      <c r="E20" s="88">
        <f>D20+8</f>
        <v>45837</v>
      </c>
      <c r="F20" s="88">
        <f>D20+13</f>
        <v>45842</v>
      </c>
      <c r="G20" s="88"/>
      <c r="H20" s="88"/>
      <c r="I20" s="454"/>
      <c r="J20" s="475">
        <v>0.41666666666666669</v>
      </c>
      <c r="K20" s="472" t="str">
        <f>IF(OR(WEEKDAY(L20)={1,2,3,4,5,6}),CHOOSE(WEEKDAY(L20),"SUN","MON","TUE","WED","THU","FRI"),"SAT")</f>
        <v>THU</v>
      </c>
      <c r="L20" s="235">
        <f t="shared" si="0"/>
        <v>45827</v>
      </c>
      <c r="M20" s="563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</row>
    <row r="21" spans="1:52" s="72" customFormat="1" ht="16.5" customHeight="1">
      <c r="A21" s="234" t="s">
        <v>185</v>
      </c>
      <c r="B21" s="442" t="s">
        <v>318</v>
      </c>
      <c r="C21" s="437" t="str">
        <f>IF(OR(WEEKDAY(D21)={1,2,3,4,5,6}),CHOOSE(WEEKDAY(D21),"SUN","MON","TUE","WED","THU","FRI"),"SAT")</f>
        <v>WED</v>
      </c>
      <c r="D21" s="88">
        <v>45833</v>
      </c>
      <c r="E21" s="88"/>
      <c r="F21" s="88"/>
      <c r="G21" s="88">
        <f>D21+8</f>
        <v>45841</v>
      </c>
      <c r="H21" s="88">
        <f>G21+1</f>
        <v>45842</v>
      </c>
      <c r="I21" s="454"/>
      <c r="J21" s="475">
        <v>0.41666666666666669</v>
      </c>
      <c r="K21" s="472" t="str">
        <f>IF(OR(WEEKDAY(L21)={1,2,3,4,5,6}),CHOOSE(WEEKDAY(L21),"SUN","MON","TUE","WED","THU","FRI"),"SAT")</f>
        <v>MON</v>
      </c>
      <c r="L21" s="235">
        <f t="shared" si="0"/>
        <v>45831</v>
      </c>
      <c r="M21" s="563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</row>
    <row r="22" spans="1:52" s="411" customFormat="1" ht="16.5" customHeight="1" thickBot="1">
      <c r="A22" s="424" t="s">
        <v>320</v>
      </c>
      <c r="B22" s="445" t="s">
        <v>279</v>
      </c>
      <c r="C22" s="506" t="str">
        <f>IF(OR(WEEKDAY(D22)={1,2,3,4,5,6}),CHOOSE(WEEKDAY(D22),"SUN","MON","TUE","WED","THU","FRI"),"SAT")</f>
        <v>SUN</v>
      </c>
      <c r="D22" s="425">
        <v>45830</v>
      </c>
      <c r="E22" s="425"/>
      <c r="F22" s="425"/>
      <c r="G22" s="425"/>
      <c r="H22" s="425"/>
      <c r="I22" s="457">
        <f>D22+8</f>
        <v>45838</v>
      </c>
      <c r="J22" s="501">
        <v>0.41666666666666669</v>
      </c>
      <c r="K22" s="502" t="str">
        <f>IF(OR(WEEKDAY(L22)={1,2,3,4,5,6}),CHOOSE(WEEKDAY(L22),"SUN","MON","TUE","WED","THU","FRI"),"SAT")</f>
        <v>FRI</v>
      </c>
      <c r="L22" s="503">
        <f t="shared" ref="L22:L26" si="1">D22-2</f>
        <v>45828</v>
      </c>
      <c r="M22" s="564"/>
      <c r="N22" s="410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</row>
    <row r="23" spans="1:52" s="72" customFormat="1" ht="16.5" customHeight="1">
      <c r="A23" s="498" t="s">
        <v>197</v>
      </c>
      <c r="B23" s="504" t="s">
        <v>313</v>
      </c>
      <c r="C23" s="509" t="str">
        <f>IF(OR(WEEKDAY(D23)={1,2,3,4,5,6}),CHOOSE(WEEKDAY(D23),"SUN","MON","TUE","WED","THU","FRI"),"SAT")</f>
        <v>THU</v>
      </c>
      <c r="D23" s="507">
        <v>45834</v>
      </c>
      <c r="E23" s="499">
        <f>D23+8</f>
        <v>45842</v>
      </c>
      <c r="F23" s="499">
        <f>D23+13</f>
        <v>45847</v>
      </c>
      <c r="G23" s="499"/>
      <c r="H23" s="499"/>
      <c r="I23" s="500"/>
      <c r="J23" s="474">
        <v>0.41666666666666669</v>
      </c>
      <c r="K23" s="471" t="str">
        <f>IF(OR(WEEKDAY(L23)={1,2,3,4,5,6}),CHOOSE(WEEKDAY(L23),"SUN","MON","TUE","WED","THU","FRI"),"SAT")</f>
        <v>TUE</v>
      </c>
      <c r="L23" s="512">
        <f t="shared" si="1"/>
        <v>45832</v>
      </c>
      <c r="M23" s="564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</row>
    <row r="24" spans="1:52" s="72" customFormat="1" ht="16.5" customHeight="1">
      <c r="A24" s="498" t="s">
        <v>199</v>
      </c>
      <c r="B24" s="504" t="s">
        <v>236</v>
      </c>
      <c r="C24" s="510" t="str">
        <f>IF(OR(WEEKDAY(D24)={1,2,3,4,5,6}),CHOOSE(WEEKDAY(D24),"SUN","MON","TUE","WED","THU","FRI"),"SAT")</f>
        <v>SAT</v>
      </c>
      <c r="D24" s="507">
        <v>45836</v>
      </c>
      <c r="E24" s="499">
        <f>D24+7</f>
        <v>45843</v>
      </c>
      <c r="F24" s="499">
        <f>D24+12</f>
        <v>45848</v>
      </c>
      <c r="G24" s="499"/>
      <c r="H24" s="499"/>
      <c r="I24" s="500"/>
      <c r="J24" s="475">
        <v>0.41666666666666669</v>
      </c>
      <c r="K24" s="472" t="str">
        <f>IF(OR(WEEKDAY(L24)={1,2,3,4,5,6}),CHOOSE(WEEKDAY(L24),"SUN","MON","TUE","WED","THU","FRI"),"SAT")</f>
        <v>THU</v>
      </c>
      <c r="L24" s="503">
        <f t="shared" si="1"/>
        <v>45834</v>
      </c>
      <c r="M24" s="564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</row>
    <row r="25" spans="1:52" s="72" customFormat="1" ht="16.5" customHeight="1">
      <c r="A25" s="498" t="s">
        <v>315</v>
      </c>
      <c r="B25" s="504" t="s">
        <v>319</v>
      </c>
      <c r="C25" s="510" t="str">
        <f>IF(OR(WEEKDAY(D25)={1,2,3,4,5,6}),CHOOSE(WEEKDAY(D25),"SUN","MON","TUE","WED","THU","FRI"),"SAT")</f>
        <v>WED</v>
      </c>
      <c r="D25" s="507">
        <v>45840</v>
      </c>
      <c r="E25" s="499"/>
      <c r="F25" s="499"/>
      <c r="G25" s="499">
        <f>D25+7</f>
        <v>45847</v>
      </c>
      <c r="H25" s="499">
        <f>D25+8</f>
        <v>45848</v>
      </c>
      <c r="I25" s="500"/>
      <c r="J25" s="475">
        <v>0.41666666666666669</v>
      </c>
      <c r="K25" s="472" t="str">
        <f>IF(OR(WEEKDAY(L25)={1,2,3,4,5,6}),CHOOSE(WEEKDAY(L25),"SUN","MON","TUE","WED","THU","FRI"),"SAT")</f>
        <v>MON</v>
      </c>
      <c r="L25" s="503">
        <f t="shared" si="1"/>
        <v>45838</v>
      </c>
      <c r="M25" s="564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</row>
    <row r="26" spans="1:52" s="411" customFormat="1" ht="16.5" customHeight="1" thickBot="1">
      <c r="A26" s="424" t="s">
        <v>321</v>
      </c>
      <c r="B26" s="505" t="s">
        <v>279</v>
      </c>
      <c r="C26" s="511" t="str">
        <f>IF(OR(WEEKDAY(D26)={1,2,3,4,5,6}),CHOOSE(WEEKDAY(D26),"SUN","MON","TUE","WED","THU","FRI"),"SAT")</f>
        <v>TUE</v>
      </c>
      <c r="D26" s="508">
        <v>45839</v>
      </c>
      <c r="E26" s="425"/>
      <c r="F26" s="425"/>
      <c r="G26" s="425"/>
      <c r="H26" s="425"/>
      <c r="I26" s="457">
        <f>D26+8</f>
        <v>45847</v>
      </c>
      <c r="J26" s="476">
        <v>0.41666666666666669</v>
      </c>
      <c r="K26" s="473" t="str">
        <f>IF(OR(WEEKDAY(L26)={1,2,3,4,5,6}),CHOOSE(WEEKDAY(L26),"SUN","MON","TUE","WED","THU","FRI"),"SAT")</f>
        <v>SUN</v>
      </c>
      <c r="L26" s="426">
        <f t="shared" si="1"/>
        <v>45837</v>
      </c>
      <c r="M26" s="565"/>
      <c r="N26" s="410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</row>
    <row r="27" spans="1:52" s="21" customFormat="1" ht="17.25" customHeight="1">
      <c r="A27" s="236"/>
      <c r="B27" s="236"/>
      <c r="C27" s="237"/>
      <c r="D27" s="238"/>
      <c r="E27" s="238"/>
      <c r="F27" s="238"/>
      <c r="G27" s="238"/>
      <c r="H27" s="238"/>
      <c r="I27" s="238"/>
      <c r="J27" s="239"/>
      <c r="K27" s="239"/>
      <c r="L27" s="238"/>
      <c r="M27" s="117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1:52" s="21" customFormat="1" ht="17.25" customHeight="1" thickBot="1">
      <c r="A28" s="566" t="s">
        <v>92</v>
      </c>
      <c r="B28" s="566"/>
      <c r="C28" s="566"/>
      <c r="D28" s="566"/>
      <c r="E28" s="566"/>
      <c r="F28" s="566"/>
      <c r="G28" s="566"/>
      <c r="H28" s="566"/>
      <c r="I28" s="17"/>
      <c r="J28" s="17"/>
      <c r="K28" s="17"/>
      <c r="L28" s="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</row>
    <row r="29" spans="1:52" s="21" customFormat="1" ht="17.25" customHeight="1">
      <c r="A29" s="570" t="s">
        <v>60</v>
      </c>
      <c r="B29" s="572" t="s">
        <v>49</v>
      </c>
      <c r="C29" s="227" t="s">
        <v>61</v>
      </c>
      <c r="D29" s="227" t="s">
        <v>61</v>
      </c>
      <c r="E29" s="228" t="s">
        <v>62</v>
      </c>
      <c r="F29" s="228" t="s">
        <v>63</v>
      </c>
      <c r="G29" s="574" t="s">
        <v>64</v>
      </c>
      <c r="H29" s="575"/>
      <c r="I29" s="17"/>
      <c r="J29" s="17"/>
      <c r="K29" s="17"/>
      <c r="L29" s="17"/>
      <c r="M29" s="117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2" s="21" customFormat="1" ht="17.25" customHeight="1">
      <c r="A30" s="571"/>
      <c r="B30" s="573"/>
      <c r="C30" s="229" t="s">
        <v>65</v>
      </c>
      <c r="D30" s="229" t="s">
        <v>66</v>
      </c>
      <c r="E30" s="230" t="s">
        <v>67</v>
      </c>
      <c r="F30" s="230" t="s">
        <v>93</v>
      </c>
      <c r="G30" s="576"/>
      <c r="H30" s="577"/>
      <c r="I30" s="17"/>
      <c r="J30" s="17"/>
      <c r="K30" s="17"/>
      <c r="L30" s="17"/>
      <c r="M30" s="117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2" s="21" customFormat="1" ht="17.25" customHeight="1">
      <c r="A31" s="224" t="s">
        <v>171</v>
      </c>
      <c r="B31" s="225" t="s">
        <v>324</v>
      </c>
      <c r="C31" s="270">
        <v>0.41666666666666669</v>
      </c>
      <c r="D31" s="233">
        <v>45812</v>
      </c>
      <c r="E31" s="226">
        <v>45815</v>
      </c>
      <c r="F31" s="226">
        <v>45822</v>
      </c>
      <c r="G31" s="231" t="s">
        <v>94</v>
      </c>
      <c r="H31" s="232"/>
      <c r="I31" s="17"/>
      <c r="J31" s="17"/>
      <c r="K31" s="17"/>
      <c r="L31" s="17"/>
      <c r="M31" s="329"/>
      <c r="N31" s="11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s="21" customFormat="1" ht="17.25" customHeight="1">
      <c r="A32" s="224" t="s">
        <v>161</v>
      </c>
      <c r="B32" s="225" t="s">
        <v>326</v>
      </c>
      <c r="C32" s="270">
        <v>0.41666666666666669</v>
      </c>
      <c r="D32" s="233">
        <v>45819</v>
      </c>
      <c r="E32" s="226">
        <v>45822</v>
      </c>
      <c r="F32" s="226">
        <v>45829</v>
      </c>
      <c r="G32" s="231" t="s">
        <v>94</v>
      </c>
      <c r="H32" s="232"/>
      <c r="I32" s="17"/>
      <c r="J32" s="17"/>
      <c r="K32" s="17"/>
      <c r="L32" s="17"/>
      <c r="M32" s="329"/>
      <c r="N32" s="11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21" customFormat="1" ht="17.25" customHeight="1">
      <c r="A33" s="224" t="s">
        <v>242</v>
      </c>
      <c r="B33" s="225" t="s">
        <v>328</v>
      </c>
      <c r="C33" s="270">
        <v>0.41666666666666669</v>
      </c>
      <c r="D33" s="233">
        <v>45826</v>
      </c>
      <c r="E33" s="226">
        <v>45829</v>
      </c>
      <c r="F33" s="226">
        <v>45836</v>
      </c>
      <c r="G33" s="231" t="s">
        <v>94</v>
      </c>
      <c r="H33" s="232"/>
      <c r="I33" s="17"/>
      <c r="J33" s="17"/>
      <c r="K33" s="17"/>
      <c r="L33" s="17"/>
      <c r="M33" s="240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t="18.75">
      <c r="A34" s="224" t="s">
        <v>171</v>
      </c>
      <c r="B34" s="225" t="s">
        <v>330</v>
      </c>
      <c r="C34" s="270">
        <v>0.91666666666666663</v>
      </c>
      <c r="D34" s="233">
        <v>45833</v>
      </c>
      <c r="E34" s="226">
        <v>45836</v>
      </c>
      <c r="F34" s="226">
        <v>45843</v>
      </c>
      <c r="G34" s="231" t="s">
        <v>94</v>
      </c>
      <c r="H34" s="232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spans="1:52" ht="17.25" thickBot="1">
      <c r="A35" s="241"/>
      <c r="B35" s="242"/>
      <c r="C35" s="271"/>
      <c r="D35" s="246"/>
      <c r="E35" s="243"/>
      <c r="F35" s="243"/>
      <c r="G35" s="244"/>
      <c r="H35" s="245"/>
    </row>
    <row r="37" spans="1:52">
      <c r="I37" s="16"/>
      <c r="J37" s="16"/>
      <c r="K37" s="16"/>
      <c r="L37" s="16"/>
    </row>
    <row r="38" spans="1:52">
      <c r="A38" s="127" t="s">
        <v>89</v>
      </c>
    </row>
    <row r="42" spans="1:52" s="16" customFormat="1">
      <c r="A42" s="17"/>
      <c r="B42" s="69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9" hidden="1"/>
    <row r="50" hidden="1"/>
  </sheetData>
  <sheetProtection selectLockedCells="1" selectUnlockedCells="1"/>
  <autoFilter ref="A6:L26" xr:uid="{34DDD039-75DC-46C3-AF16-9CBB4B7E3F3F}">
    <filterColumn colId="9" showButton="0"/>
    <filterColumn colId="10" showButton="0"/>
    <sortState ref="A7:L26">
      <sortCondition ref="D6:D26"/>
    </sortState>
  </autoFilter>
  <mergeCells count="10">
    <mergeCell ref="A28:H28"/>
    <mergeCell ref="J6:L6"/>
    <mergeCell ref="A29:A30"/>
    <mergeCell ref="B29:B30"/>
    <mergeCell ref="G29:H30"/>
    <mergeCell ref="A1:M1"/>
    <mergeCell ref="A2:M2"/>
    <mergeCell ref="A3:M3"/>
    <mergeCell ref="A4:M4"/>
    <mergeCell ref="M7:M26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65" customWidth="1"/>
    <col min="2" max="2" width="5.125" style="165" customWidth="1"/>
    <col min="3" max="3" width="3.625" style="165" customWidth="1"/>
    <col min="4" max="4" width="5.875" style="165" customWidth="1"/>
    <col min="5" max="5" width="9.875" style="165" customWidth="1"/>
    <col min="6" max="6" width="9.375" style="165" customWidth="1"/>
    <col min="7" max="7" width="19.625" style="165" customWidth="1"/>
    <col min="8" max="12" width="7.5" style="165" customWidth="1"/>
    <col min="13" max="13" width="10.75" style="165" customWidth="1"/>
    <col min="14" max="14" width="8" style="165" customWidth="1"/>
    <col min="15" max="15" width="16.375" style="165" customWidth="1"/>
    <col min="16" max="16" width="14.5" style="165" customWidth="1"/>
    <col min="17" max="17" width="13" style="165" customWidth="1"/>
    <col min="18" max="16384" width="9" style="165"/>
  </cols>
  <sheetData>
    <row r="1" spans="1:24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60"/>
      <c r="Q1" s="60"/>
      <c r="R1" s="60"/>
      <c r="S1" s="76"/>
      <c r="T1" s="76"/>
      <c r="U1" s="76"/>
      <c r="V1" s="76"/>
      <c r="W1" s="76"/>
      <c r="X1" s="76"/>
    </row>
    <row r="2" spans="1:24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60"/>
      <c r="Q2" s="60"/>
      <c r="R2" s="60"/>
      <c r="S2" s="76"/>
      <c r="T2" s="76"/>
      <c r="U2" s="76"/>
      <c r="V2" s="76"/>
      <c r="W2" s="76"/>
      <c r="X2" s="76"/>
    </row>
    <row r="3" spans="1:24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60"/>
      <c r="Q3" s="60"/>
      <c r="R3" s="60"/>
      <c r="S3" s="76"/>
      <c r="T3" s="76"/>
      <c r="U3" s="76"/>
      <c r="V3" s="76"/>
      <c r="W3" s="76"/>
      <c r="X3" s="76"/>
    </row>
    <row r="4" spans="1:24" s="118" customFormat="1" ht="21" customHeight="1" thickTop="1">
      <c r="A4" s="579" t="s">
        <v>104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60"/>
      <c r="Q4" s="60"/>
      <c r="R4" s="60"/>
      <c r="S4" s="76"/>
      <c r="T4" s="76"/>
      <c r="U4" s="76"/>
      <c r="V4" s="76"/>
      <c r="W4" s="76"/>
      <c r="X4" s="76"/>
    </row>
    <row r="5" spans="1:24" s="162" customFormat="1" ht="36" customHeight="1" thickBot="1">
      <c r="A5" s="119" t="s">
        <v>36</v>
      </c>
      <c r="H5" s="163"/>
      <c r="N5" s="122" t="s">
        <v>91</v>
      </c>
      <c r="O5" s="133">
        <f ca="1">TODAY()</f>
        <v>45803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384" t="s">
        <v>1</v>
      </c>
      <c r="B6" s="578" t="s">
        <v>49</v>
      </c>
      <c r="C6" s="578"/>
      <c r="D6" s="580" t="s">
        <v>62</v>
      </c>
      <c r="E6" s="581"/>
      <c r="F6" s="469" t="s">
        <v>48</v>
      </c>
      <c r="G6" s="469" t="s">
        <v>33</v>
      </c>
      <c r="H6" s="469" t="s">
        <v>125</v>
      </c>
      <c r="I6" s="469" t="s">
        <v>51</v>
      </c>
      <c r="J6" s="469" t="s">
        <v>165</v>
      </c>
      <c r="K6" s="469" t="s">
        <v>166</v>
      </c>
      <c r="L6" s="469" t="s">
        <v>167</v>
      </c>
      <c r="M6" s="582" t="s">
        <v>41</v>
      </c>
      <c r="N6" s="582"/>
      <c r="O6" s="385" t="s">
        <v>86</v>
      </c>
      <c r="P6" s="60"/>
      <c r="Q6" s="60"/>
      <c r="R6" s="60"/>
    </row>
    <row r="7" spans="1:24" s="76" customFormat="1" ht="18.75" customHeight="1">
      <c r="A7" s="386" t="s">
        <v>263</v>
      </c>
      <c r="B7" s="378" t="s">
        <v>264</v>
      </c>
      <c r="C7" s="378" t="s">
        <v>44</v>
      </c>
      <c r="D7" s="378" t="s">
        <v>140</v>
      </c>
      <c r="E7" s="259">
        <v>45810</v>
      </c>
      <c r="F7" s="259">
        <v>45813</v>
      </c>
      <c r="G7" s="379" t="s">
        <v>217</v>
      </c>
      <c r="H7" s="259">
        <v>45830</v>
      </c>
      <c r="I7" s="259">
        <v>45831</v>
      </c>
      <c r="J7" s="259">
        <v>45835</v>
      </c>
      <c r="K7" s="259">
        <v>45848</v>
      </c>
      <c r="L7" s="259">
        <v>45835</v>
      </c>
      <c r="M7" s="380" t="s">
        <v>162</v>
      </c>
      <c r="N7" s="381">
        <v>45807</v>
      </c>
      <c r="O7" s="546" t="s">
        <v>122</v>
      </c>
      <c r="P7" s="60"/>
      <c r="Q7" s="60"/>
      <c r="R7" s="60"/>
    </row>
    <row r="8" spans="1:24" s="76" customFormat="1" ht="19.5" customHeight="1">
      <c r="A8" s="387" t="s">
        <v>263</v>
      </c>
      <c r="B8" s="382" t="s">
        <v>265</v>
      </c>
      <c r="C8" s="378" t="s">
        <v>44</v>
      </c>
      <c r="D8" s="378" t="s">
        <v>140</v>
      </c>
      <c r="E8" s="95">
        <v>45817</v>
      </c>
      <c r="F8" s="259">
        <v>45820</v>
      </c>
      <c r="G8" s="383" t="s">
        <v>269</v>
      </c>
      <c r="H8" s="95">
        <v>45837</v>
      </c>
      <c r="I8" s="95">
        <v>45838</v>
      </c>
      <c r="J8" s="95">
        <v>45842</v>
      </c>
      <c r="K8" s="95">
        <v>45855</v>
      </c>
      <c r="L8" s="95">
        <v>45842</v>
      </c>
      <c r="M8" s="380" t="s">
        <v>162</v>
      </c>
      <c r="N8" s="381">
        <v>45814</v>
      </c>
      <c r="O8" s="546"/>
      <c r="P8" s="60"/>
      <c r="Q8" s="60"/>
      <c r="R8" s="60"/>
    </row>
    <row r="9" spans="1:24" s="76" customFormat="1" ht="19.5" customHeight="1">
      <c r="A9" s="387" t="s">
        <v>263</v>
      </c>
      <c r="B9" s="382" t="s">
        <v>266</v>
      </c>
      <c r="C9" s="378" t="s">
        <v>44</v>
      </c>
      <c r="D9" s="378" t="s">
        <v>140</v>
      </c>
      <c r="E9" s="95">
        <v>45824</v>
      </c>
      <c r="F9" s="259">
        <v>45827</v>
      </c>
      <c r="G9" s="383" t="s">
        <v>270</v>
      </c>
      <c r="H9" s="95">
        <v>45844</v>
      </c>
      <c r="I9" s="95">
        <v>45845</v>
      </c>
      <c r="J9" s="95">
        <v>45849</v>
      </c>
      <c r="K9" s="95">
        <v>45862</v>
      </c>
      <c r="L9" s="95">
        <v>45849</v>
      </c>
      <c r="M9" s="380" t="s">
        <v>59</v>
      </c>
      <c r="N9" s="381">
        <v>45821</v>
      </c>
      <c r="O9" s="546"/>
      <c r="P9" s="60"/>
      <c r="Q9" s="60"/>
      <c r="R9" s="60"/>
    </row>
    <row r="10" spans="1:24" s="76" customFormat="1" ht="19.5" customHeight="1">
      <c r="A10" s="387" t="s">
        <v>263</v>
      </c>
      <c r="B10" s="382" t="s">
        <v>267</v>
      </c>
      <c r="C10" s="378" t="s">
        <v>44</v>
      </c>
      <c r="D10" s="378" t="s">
        <v>140</v>
      </c>
      <c r="E10" s="95">
        <v>45831</v>
      </c>
      <c r="F10" s="259">
        <v>45834</v>
      </c>
      <c r="G10" s="383" t="s">
        <v>271</v>
      </c>
      <c r="H10" s="95">
        <v>45851</v>
      </c>
      <c r="I10" s="95">
        <v>45852</v>
      </c>
      <c r="J10" s="95">
        <v>45856</v>
      </c>
      <c r="K10" s="95">
        <v>45869</v>
      </c>
      <c r="L10" s="95">
        <v>45856</v>
      </c>
      <c r="M10" s="380" t="s">
        <v>162</v>
      </c>
      <c r="N10" s="381">
        <v>45828</v>
      </c>
      <c r="O10" s="546"/>
      <c r="P10" s="60"/>
      <c r="Q10" s="60"/>
      <c r="R10" s="60"/>
    </row>
    <row r="11" spans="1:24" s="76" customFormat="1" ht="19.5" customHeight="1" thickBot="1">
      <c r="A11" s="388" t="s">
        <v>263</v>
      </c>
      <c r="B11" s="389" t="s">
        <v>268</v>
      </c>
      <c r="C11" s="390" t="s">
        <v>44</v>
      </c>
      <c r="D11" s="390" t="s">
        <v>140</v>
      </c>
      <c r="E11" s="147">
        <v>45838</v>
      </c>
      <c r="F11" s="391">
        <v>45841</v>
      </c>
      <c r="G11" s="392" t="s">
        <v>272</v>
      </c>
      <c r="H11" s="147">
        <v>45858</v>
      </c>
      <c r="I11" s="147">
        <v>45859</v>
      </c>
      <c r="J11" s="147">
        <v>45863</v>
      </c>
      <c r="K11" s="147">
        <v>45876</v>
      </c>
      <c r="L11" s="147">
        <v>45863</v>
      </c>
      <c r="M11" s="393" t="s">
        <v>162</v>
      </c>
      <c r="N11" s="394">
        <v>45835</v>
      </c>
      <c r="O11" s="547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64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4" sqref="A14"/>
    </sheetView>
  </sheetViews>
  <sheetFormatPr defaultRowHeight="16.5"/>
  <cols>
    <col min="1" max="1" width="14.875" style="120" customWidth="1"/>
    <col min="2" max="4" width="4.5" style="120" customWidth="1"/>
    <col min="5" max="8" width="8.625" style="120" customWidth="1"/>
    <col min="9" max="9" width="16.5" style="136" customWidth="1"/>
    <col min="10" max="16384" width="9" style="120"/>
  </cols>
  <sheetData>
    <row r="1" spans="1:33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</row>
    <row r="2" spans="1:33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</row>
    <row r="3" spans="1:33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s="118" customFormat="1" ht="21" customHeight="1" thickTop="1">
      <c r="A4" s="579" t="s">
        <v>105</v>
      </c>
      <c r="B4" s="579"/>
      <c r="C4" s="579"/>
      <c r="D4" s="579"/>
      <c r="E4" s="579"/>
      <c r="F4" s="579"/>
      <c r="G4" s="579"/>
      <c r="H4" s="579"/>
      <c r="I4" s="579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</row>
    <row r="5" spans="1:33" ht="15" customHeight="1">
      <c r="B5" s="135"/>
      <c r="C5" s="135"/>
      <c r="D5" s="13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</row>
    <row r="6" spans="1:33" ht="21.75" customHeight="1" thickBot="1">
      <c r="A6" s="119" t="s">
        <v>36</v>
      </c>
      <c r="H6" s="122" t="s">
        <v>91</v>
      </c>
      <c r="I6" s="133">
        <f ca="1">TODAY()</f>
        <v>45803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</row>
    <row r="7" spans="1:33" ht="29.25" customHeight="1">
      <c r="A7" s="192" t="s">
        <v>1</v>
      </c>
      <c r="B7" s="545" t="s">
        <v>49</v>
      </c>
      <c r="C7" s="545"/>
      <c r="D7" s="545" t="s">
        <v>0</v>
      </c>
      <c r="E7" s="545"/>
      <c r="F7" s="367" t="s">
        <v>48</v>
      </c>
      <c r="G7" s="545" t="s">
        <v>112</v>
      </c>
      <c r="H7" s="545"/>
      <c r="I7" s="193" t="s">
        <v>86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</row>
    <row r="8" spans="1:33" ht="25.5" customHeight="1">
      <c r="A8" s="137" t="s">
        <v>190</v>
      </c>
      <c r="B8" s="220">
        <v>191</v>
      </c>
      <c r="C8" s="140" t="s">
        <v>44</v>
      </c>
      <c r="D8" s="138" t="s">
        <v>140</v>
      </c>
      <c r="E8" s="139">
        <v>45803</v>
      </c>
      <c r="F8" s="139">
        <v>45805</v>
      </c>
      <c r="G8" s="303" t="s">
        <v>59</v>
      </c>
      <c r="H8" s="213">
        <v>45800</v>
      </c>
      <c r="I8" s="583" t="s">
        <v>136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spans="1:33" ht="25.5" customHeight="1">
      <c r="A9" s="137" t="s">
        <v>169</v>
      </c>
      <c r="B9" s="220">
        <v>47</v>
      </c>
      <c r="C9" s="140" t="s">
        <v>44</v>
      </c>
      <c r="D9" s="138" t="s">
        <v>140</v>
      </c>
      <c r="E9" s="139">
        <v>45810</v>
      </c>
      <c r="F9" s="139">
        <v>45813</v>
      </c>
      <c r="G9" s="303" t="s">
        <v>59</v>
      </c>
      <c r="H9" s="213">
        <v>45807</v>
      </c>
      <c r="I9" s="583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33" ht="25.5" customHeight="1">
      <c r="A10" s="137" t="s">
        <v>210</v>
      </c>
      <c r="B10" s="220">
        <v>192</v>
      </c>
      <c r="C10" s="140" t="s">
        <v>44</v>
      </c>
      <c r="D10" s="138" t="s">
        <v>140</v>
      </c>
      <c r="E10" s="139">
        <v>45817</v>
      </c>
      <c r="F10" s="139">
        <v>45820</v>
      </c>
      <c r="G10" s="303" t="s">
        <v>59</v>
      </c>
      <c r="H10" s="213">
        <v>45814</v>
      </c>
      <c r="I10" s="583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33" ht="25.5" customHeight="1">
      <c r="A11" s="137" t="s">
        <v>169</v>
      </c>
      <c r="B11" s="220" t="s">
        <v>341</v>
      </c>
      <c r="C11" s="140" t="s">
        <v>44</v>
      </c>
      <c r="D11" s="138" t="s">
        <v>140</v>
      </c>
      <c r="E11" s="139">
        <v>45824</v>
      </c>
      <c r="F11" s="139">
        <v>45827</v>
      </c>
      <c r="G11" s="303" t="s">
        <v>59</v>
      </c>
      <c r="H11" s="213">
        <v>45821</v>
      </c>
      <c r="I11" s="583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33" ht="25.5" customHeight="1">
      <c r="A12" s="137" t="s">
        <v>210</v>
      </c>
      <c r="B12" s="220">
        <v>193</v>
      </c>
      <c r="C12" s="140" t="s">
        <v>44</v>
      </c>
      <c r="D12" s="138" t="s">
        <v>140</v>
      </c>
      <c r="E12" s="139">
        <v>45831</v>
      </c>
      <c r="F12" s="139">
        <v>45834</v>
      </c>
      <c r="G12" s="303" t="s">
        <v>59</v>
      </c>
      <c r="H12" s="480">
        <v>45828</v>
      </c>
      <c r="I12" s="583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33" s="249" customFormat="1" ht="25.5" customHeight="1" thickBot="1">
      <c r="A13" s="368" t="s">
        <v>169</v>
      </c>
      <c r="B13" s="369" t="s">
        <v>342</v>
      </c>
      <c r="C13" s="370" t="s">
        <v>44</v>
      </c>
      <c r="D13" s="312" t="s">
        <v>140</v>
      </c>
      <c r="E13" s="302">
        <v>45838</v>
      </c>
      <c r="F13" s="313">
        <v>45841</v>
      </c>
      <c r="G13" s="304" t="s">
        <v>59</v>
      </c>
      <c r="H13" s="314">
        <v>45835</v>
      </c>
      <c r="I13" s="584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33" ht="25.5" customHeight="1"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spans="1:33" ht="25.5" customHeight="1">
      <c r="A15" s="127" t="s">
        <v>89</v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33" ht="25.5" customHeight="1">
      <c r="I16" s="116"/>
      <c r="J16" s="116"/>
      <c r="K16" s="116"/>
      <c r="L16" s="116"/>
      <c r="M16" s="116"/>
      <c r="N16" s="116"/>
      <c r="O16" s="116"/>
      <c r="P16" s="116"/>
      <c r="Q16" s="116"/>
      <c r="R16" s="116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7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27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27" s="14" customFormat="1" ht="23.25" customHeight="1" thickTop="1">
      <c r="A4" s="561" t="s">
        <v>106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</row>
    <row r="5" spans="1:27" ht="15" customHeight="1">
      <c r="A5" s="10" t="s">
        <v>36</v>
      </c>
      <c r="M5" s="91" t="s">
        <v>91</v>
      </c>
      <c r="N5" s="92">
        <f ca="1">TODAY()</f>
        <v>45803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30" t="s">
        <v>1</v>
      </c>
      <c r="B7" s="585" t="s">
        <v>3</v>
      </c>
      <c r="C7" s="597"/>
      <c r="D7" s="592"/>
      <c r="E7" s="585" t="s">
        <v>0</v>
      </c>
      <c r="F7" s="592"/>
      <c r="G7" s="398" t="s">
        <v>52</v>
      </c>
      <c r="H7" s="331" t="s">
        <v>100</v>
      </c>
      <c r="I7" s="331" t="s">
        <v>158</v>
      </c>
      <c r="J7" s="365" t="s">
        <v>159</v>
      </c>
      <c r="K7" s="585" t="s">
        <v>112</v>
      </c>
      <c r="L7" s="586"/>
      <c r="M7" s="323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6" customFormat="1" ht="16.5" customHeight="1">
      <c r="A8" s="209" t="s">
        <v>193</v>
      </c>
      <c r="B8" s="587" t="s">
        <v>219</v>
      </c>
      <c r="C8" s="588"/>
      <c r="D8" s="589"/>
      <c r="E8" s="210" t="s">
        <v>140</v>
      </c>
      <c r="F8" s="288">
        <v>45810</v>
      </c>
      <c r="G8" s="288">
        <v>45813</v>
      </c>
      <c r="H8" s="211">
        <v>45838</v>
      </c>
      <c r="I8" s="211">
        <v>45858</v>
      </c>
      <c r="J8" s="211">
        <v>45861</v>
      </c>
      <c r="K8" s="80" t="s">
        <v>163</v>
      </c>
      <c r="L8" s="212">
        <v>45807</v>
      </c>
      <c r="M8" s="590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14" t="s">
        <v>280</v>
      </c>
      <c r="B9" s="594" t="s">
        <v>207</v>
      </c>
      <c r="C9" s="595"/>
      <c r="D9" s="596"/>
      <c r="E9" s="415" t="s">
        <v>160</v>
      </c>
      <c r="F9" s="416">
        <v>45812</v>
      </c>
      <c r="G9" s="416">
        <v>45815</v>
      </c>
      <c r="H9" s="417">
        <v>45840</v>
      </c>
      <c r="I9" s="417">
        <v>45860</v>
      </c>
      <c r="J9" s="417">
        <v>45863</v>
      </c>
      <c r="K9" s="418" t="s">
        <v>164</v>
      </c>
      <c r="L9" s="419">
        <v>45810</v>
      </c>
      <c r="M9" s="590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09" t="s">
        <v>281</v>
      </c>
      <c r="B10" s="587" t="s">
        <v>238</v>
      </c>
      <c r="C10" s="588"/>
      <c r="D10" s="589"/>
      <c r="E10" s="210" t="s">
        <v>140</v>
      </c>
      <c r="F10" s="211">
        <v>45817</v>
      </c>
      <c r="G10" s="211">
        <v>45820</v>
      </c>
      <c r="H10" s="211">
        <v>45845</v>
      </c>
      <c r="I10" s="211">
        <v>45865</v>
      </c>
      <c r="J10" s="211">
        <v>45868</v>
      </c>
      <c r="K10" s="80" t="s">
        <v>163</v>
      </c>
      <c r="L10" s="212">
        <v>45814</v>
      </c>
      <c r="M10" s="590"/>
    </row>
    <row r="11" spans="1:27" ht="16.5" customHeight="1" thickBot="1">
      <c r="A11" s="324" t="s">
        <v>191</v>
      </c>
      <c r="B11" s="594" t="s">
        <v>207</v>
      </c>
      <c r="C11" s="595"/>
      <c r="D11" s="596"/>
      <c r="E11" s="321" t="s">
        <v>160</v>
      </c>
      <c r="F11" s="65">
        <v>45819</v>
      </c>
      <c r="G11" s="65">
        <v>45822</v>
      </c>
      <c r="H11" s="322">
        <v>45847</v>
      </c>
      <c r="I11" s="322">
        <v>45867</v>
      </c>
      <c r="J11" s="322">
        <v>45870</v>
      </c>
      <c r="K11" s="65" t="s">
        <v>164</v>
      </c>
      <c r="L11" s="287">
        <v>45817</v>
      </c>
      <c r="M11" s="590"/>
    </row>
    <row r="12" spans="1:27" ht="16.5" customHeight="1">
      <c r="A12" s="209" t="s">
        <v>192</v>
      </c>
      <c r="B12" s="587" t="s">
        <v>282</v>
      </c>
      <c r="C12" s="588"/>
      <c r="D12" s="589"/>
      <c r="E12" s="210" t="s">
        <v>140</v>
      </c>
      <c r="F12" s="211">
        <v>45824</v>
      </c>
      <c r="G12" s="211">
        <v>45827</v>
      </c>
      <c r="H12" s="211">
        <v>45852</v>
      </c>
      <c r="I12" s="211">
        <v>45872</v>
      </c>
      <c r="J12" s="211">
        <v>45875</v>
      </c>
      <c r="K12" s="80" t="s">
        <v>163</v>
      </c>
      <c r="L12" s="212">
        <v>45821</v>
      </c>
      <c r="M12" s="590"/>
    </row>
    <row r="13" spans="1:27" ht="16.5" customHeight="1" thickBot="1">
      <c r="A13" s="324" t="s">
        <v>216</v>
      </c>
      <c r="B13" s="594" t="s">
        <v>208</v>
      </c>
      <c r="C13" s="595"/>
      <c r="D13" s="596"/>
      <c r="E13" s="321" t="s">
        <v>160</v>
      </c>
      <c r="F13" s="65">
        <v>45826</v>
      </c>
      <c r="G13" s="65">
        <v>45829</v>
      </c>
      <c r="H13" s="322">
        <v>45854</v>
      </c>
      <c r="I13" s="322">
        <v>45874</v>
      </c>
      <c r="J13" s="322">
        <v>45877</v>
      </c>
      <c r="K13" s="65" t="s">
        <v>164</v>
      </c>
      <c r="L13" s="287">
        <v>45824</v>
      </c>
      <c r="M13" s="590"/>
    </row>
    <row r="14" spans="1:27" s="278" customFormat="1" ht="16.5" customHeight="1">
      <c r="A14" s="209" t="s">
        <v>99</v>
      </c>
      <c r="B14" s="587" t="s">
        <v>283</v>
      </c>
      <c r="C14" s="588"/>
      <c r="D14" s="589"/>
      <c r="E14" s="210" t="s">
        <v>140</v>
      </c>
      <c r="F14" s="211">
        <v>45831</v>
      </c>
      <c r="G14" s="211">
        <v>45834</v>
      </c>
      <c r="H14" s="211">
        <v>45859</v>
      </c>
      <c r="I14" s="211">
        <v>45879</v>
      </c>
      <c r="J14" s="211">
        <v>45882</v>
      </c>
      <c r="K14" s="80" t="s">
        <v>163</v>
      </c>
      <c r="L14" s="212">
        <v>45828</v>
      </c>
      <c r="M14" s="590"/>
    </row>
    <row r="15" spans="1:27" s="278" customFormat="1" ht="16.5" customHeight="1" thickBot="1">
      <c r="A15" s="324" t="s">
        <v>231</v>
      </c>
      <c r="B15" s="594" t="s">
        <v>207</v>
      </c>
      <c r="C15" s="595"/>
      <c r="D15" s="596"/>
      <c r="E15" s="321" t="s">
        <v>160</v>
      </c>
      <c r="F15" s="65">
        <v>45833</v>
      </c>
      <c r="G15" s="65">
        <v>45836</v>
      </c>
      <c r="H15" s="322">
        <v>45861</v>
      </c>
      <c r="I15" s="322">
        <v>45881</v>
      </c>
      <c r="J15" s="322">
        <v>45884</v>
      </c>
      <c r="K15" s="65" t="s">
        <v>164</v>
      </c>
      <c r="L15" s="287">
        <v>45831</v>
      </c>
      <c r="M15" s="590"/>
    </row>
    <row r="16" spans="1:27" s="278" customFormat="1" ht="16.5" customHeight="1">
      <c r="A16" s="209" t="s">
        <v>99</v>
      </c>
      <c r="B16" s="587" t="s">
        <v>203</v>
      </c>
      <c r="C16" s="588"/>
      <c r="D16" s="589"/>
      <c r="E16" s="210" t="s">
        <v>140</v>
      </c>
      <c r="F16" s="285">
        <v>45838</v>
      </c>
      <c r="G16" s="285">
        <v>45841</v>
      </c>
      <c r="H16" s="211">
        <v>45866</v>
      </c>
      <c r="I16" s="211">
        <v>45886</v>
      </c>
      <c r="J16" s="211">
        <v>45889</v>
      </c>
      <c r="K16" s="80" t="s">
        <v>163</v>
      </c>
      <c r="L16" s="286">
        <v>45835</v>
      </c>
      <c r="M16" s="590"/>
    </row>
    <row r="17" spans="1:13" s="278" customFormat="1" ht="16.5" customHeight="1" thickBot="1">
      <c r="A17" s="324" t="s">
        <v>280</v>
      </c>
      <c r="B17" s="593" t="s">
        <v>284</v>
      </c>
      <c r="C17" s="593"/>
      <c r="D17" s="593"/>
      <c r="E17" s="321" t="s">
        <v>160</v>
      </c>
      <c r="F17" s="65">
        <v>45840</v>
      </c>
      <c r="G17" s="65">
        <v>45843</v>
      </c>
      <c r="H17" s="322">
        <v>45868</v>
      </c>
      <c r="I17" s="322">
        <v>45888</v>
      </c>
      <c r="J17" s="322">
        <v>45891</v>
      </c>
      <c r="K17" s="65" t="s">
        <v>164</v>
      </c>
      <c r="L17" s="287">
        <v>45838</v>
      </c>
      <c r="M17" s="591"/>
    </row>
    <row r="19" spans="1:13">
      <c r="A19" s="78" t="s">
        <v>89</v>
      </c>
    </row>
  </sheetData>
  <mergeCells count="18"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  <mergeCell ref="A1:O1"/>
    <mergeCell ref="A2:O2"/>
    <mergeCell ref="A3:O3"/>
    <mergeCell ref="A4:N4"/>
    <mergeCell ref="K7:L7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33" t="s">
        <v>77</v>
      </c>
      <c r="B1" s="533"/>
      <c r="C1" s="533"/>
      <c r="D1" s="533"/>
      <c r="E1" s="533"/>
      <c r="F1" s="533"/>
      <c r="G1" s="533"/>
    </row>
    <row r="2" spans="1:7" s="67" customFormat="1" ht="18.75">
      <c r="A2" s="534" t="s">
        <v>82</v>
      </c>
      <c r="B2" s="534"/>
      <c r="C2" s="534"/>
      <c r="D2" s="534"/>
      <c r="E2" s="534"/>
      <c r="F2" s="534"/>
      <c r="G2" s="534"/>
    </row>
    <row r="3" spans="1:7" s="67" customFormat="1" ht="19.5" thickBot="1">
      <c r="A3" s="535" t="s">
        <v>83</v>
      </c>
      <c r="B3" s="535"/>
      <c r="C3" s="535"/>
      <c r="D3" s="535"/>
      <c r="E3" s="535"/>
      <c r="F3" s="535"/>
      <c r="G3" s="535"/>
    </row>
    <row r="4" spans="1:7" s="2" customFormat="1" ht="24.75" customHeight="1" thickTop="1">
      <c r="A4" s="537" t="s">
        <v>6</v>
      </c>
      <c r="B4" s="537"/>
      <c r="C4" s="537"/>
      <c r="D4" s="537"/>
      <c r="E4" s="537"/>
      <c r="F4" s="537"/>
      <c r="G4" s="537"/>
    </row>
    <row r="6" spans="1:7">
      <c r="A6" s="11" t="s">
        <v>36</v>
      </c>
      <c r="F6" s="91" t="s">
        <v>91</v>
      </c>
      <c r="G6" s="92">
        <f ca="1">TODAY()</f>
        <v>45803</v>
      </c>
    </row>
    <row r="7" spans="1:7" ht="17.25" thickBot="1">
      <c r="A7" s="602"/>
      <c r="B7" s="603"/>
      <c r="C7" s="603"/>
      <c r="D7" s="603"/>
      <c r="E7" s="603"/>
      <c r="F7" s="603"/>
      <c r="G7" s="603"/>
    </row>
    <row r="8" spans="1:7" ht="25.5">
      <c r="A8" s="215" t="s">
        <v>1</v>
      </c>
      <c r="B8" s="598" t="s">
        <v>0</v>
      </c>
      <c r="C8" s="599"/>
      <c r="D8" s="219" t="s">
        <v>111</v>
      </c>
      <c r="E8" s="600" t="s">
        <v>112</v>
      </c>
      <c r="F8" s="601"/>
      <c r="G8" s="166" t="s">
        <v>46</v>
      </c>
    </row>
    <row r="9" spans="1:7" ht="16.5" customHeight="1">
      <c r="A9" s="82" t="s">
        <v>331</v>
      </c>
      <c r="B9" s="81" t="s">
        <v>135</v>
      </c>
      <c r="C9" s="73">
        <v>45808</v>
      </c>
      <c r="D9" s="73">
        <v>45811</v>
      </c>
      <c r="E9" s="298" t="s">
        <v>141</v>
      </c>
      <c r="F9" s="73">
        <v>45806</v>
      </c>
      <c r="G9" s="546" t="s">
        <v>133</v>
      </c>
    </row>
    <row r="10" spans="1:7">
      <c r="A10" s="82" t="s">
        <v>241</v>
      </c>
      <c r="B10" s="81" t="s">
        <v>135</v>
      </c>
      <c r="C10" s="73">
        <v>45815</v>
      </c>
      <c r="D10" s="73">
        <v>45818</v>
      </c>
      <c r="E10" s="298" t="s">
        <v>141</v>
      </c>
      <c r="F10" s="73">
        <v>45813</v>
      </c>
      <c r="G10" s="546"/>
    </row>
    <row r="11" spans="1:7">
      <c r="A11" s="82" t="s">
        <v>332</v>
      </c>
      <c r="B11" s="81" t="s">
        <v>135</v>
      </c>
      <c r="C11" s="73">
        <v>45822</v>
      </c>
      <c r="D11" s="73">
        <v>45825</v>
      </c>
      <c r="E11" s="298" t="s">
        <v>141</v>
      </c>
      <c r="F11" s="73">
        <v>45820</v>
      </c>
      <c r="G11" s="546"/>
    </row>
    <row r="12" spans="1:7">
      <c r="A12" s="82" t="s">
        <v>333</v>
      </c>
      <c r="B12" s="81" t="s">
        <v>135</v>
      </c>
      <c r="C12" s="73">
        <v>45829</v>
      </c>
      <c r="D12" s="73">
        <v>45832</v>
      </c>
      <c r="E12" s="298" t="s">
        <v>141</v>
      </c>
      <c r="F12" s="73">
        <v>45827</v>
      </c>
      <c r="G12" s="546"/>
    </row>
    <row r="13" spans="1:7" s="112" customFormat="1" ht="17.25" thickBot="1">
      <c r="A13" s="214" t="s">
        <v>334</v>
      </c>
      <c r="B13" s="273" t="s">
        <v>135</v>
      </c>
      <c r="C13" s="113">
        <v>45836</v>
      </c>
      <c r="D13" s="111">
        <v>45839</v>
      </c>
      <c r="E13" s="299" t="s">
        <v>141</v>
      </c>
      <c r="F13" s="113">
        <v>45834</v>
      </c>
      <c r="G13" s="547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15" t="s">
        <v>1</v>
      </c>
      <c r="B15" s="598" t="s">
        <v>0</v>
      </c>
      <c r="C15" s="599"/>
      <c r="D15" s="219" t="s">
        <v>113</v>
      </c>
      <c r="E15" s="600" t="s">
        <v>112</v>
      </c>
      <c r="F15" s="601"/>
      <c r="G15" s="166" t="s">
        <v>46</v>
      </c>
    </row>
    <row r="16" spans="1:7" ht="16.5" customHeight="1">
      <c r="A16" s="82" t="s">
        <v>211</v>
      </c>
      <c r="B16" s="81" t="s">
        <v>144</v>
      </c>
      <c r="C16" s="73">
        <v>45809</v>
      </c>
      <c r="D16" s="73">
        <v>45811</v>
      </c>
      <c r="E16" s="298" t="s">
        <v>141</v>
      </c>
      <c r="F16" s="73">
        <v>45806</v>
      </c>
      <c r="G16" s="546" t="s">
        <v>149</v>
      </c>
    </row>
    <row r="17" spans="1:7">
      <c r="A17" s="82" t="s">
        <v>335</v>
      </c>
      <c r="B17" s="81" t="s">
        <v>144</v>
      </c>
      <c r="C17" s="73">
        <v>45816</v>
      </c>
      <c r="D17" s="73">
        <v>45818</v>
      </c>
      <c r="E17" s="298" t="s">
        <v>141</v>
      </c>
      <c r="F17" s="73">
        <v>45813</v>
      </c>
      <c r="G17" s="546"/>
    </row>
    <row r="18" spans="1:7">
      <c r="A18" s="82" t="s">
        <v>336</v>
      </c>
      <c r="B18" s="81" t="s">
        <v>144</v>
      </c>
      <c r="C18" s="73">
        <v>45823</v>
      </c>
      <c r="D18" s="73">
        <v>45825</v>
      </c>
      <c r="E18" s="298" t="s">
        <v>141</v>
      </c>
      <c r="F18" s="73">
        <v>45820</v>
      </c>
      <c r="G18" s="546"/>
    </row>
    <row r="19" spans="1:7">
      <c r="A19" s="82" t="s">
        <v>337</v>
      </c>
      <c r="B19" s="81" t="s">
        <v>144</v>
      </c>
      <c r="C19" s="73">
        <v>45830</v>
      </c>
      <c r="D19" s="73">
        <v>45832</v>
      </c>
      <c r="E19" s="298" t="s">
        <v>141</v>
      </c>
      <c r="F19" s="73">
        <v>45827</v>
      </c>
      <c r="G19" s="546"/>
    </row>
    <row r="20" spans="1:7" s="112" customFormat="1" ht="17.25" thickBot="1">
      <c r="A20" s="214" t="s">
        <v>338</v>
      </c>
      <c r="B20" s="273" t="s">
        <v>144</v>
      </c>
      <c r="C20" s="113">
        <v>45837</v>
      </c>
      <c r="D20" s="111">
        <v>45839</v>
      </c>
      <c r="E20" s="299" t="s">
        <v>141</v>
      </c>
      <c r="F20" s="113">
        <v>45834</v>
      </c>
      <c r="G20" s="547"/>
    </row>
    <row r="22" spans="1:7">
      <c r="A22" s="78" t="s">
        <v>89</v>
      </c>
    </row>
  </sheetData>
  <mergeCells count="11">
    <mergeCell ref="A1:G1"/>
    <mergeCell ref="A2:G2"/>
    <mergeCell ref="A3:G3"/>
    <mergeCell ref="A7:G7"/>
    <mergeCell ref="B8:C8"/>
    <mergeCell ref="E8:F8"/>
    <mergeCell ref="B15:C15"/>
    <mergeCell ref="E15:F15"/>
    <mergeCell ref="G9:G13"/>
    <mergeCell ref="G16:G20"/>
    <mergeCell ref="A4:G4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5" sqref="A15"/>
    </sheetView>
  </sheetViews>
  <sheetFormatPr defaultRowHeight="16.5"/>
  <cols>
    <col min="1" max="1" width="22.625" style="143" customWidth="1"/>
    <col min="2" max="2" width="5.625" style="143" customWidth="1"/>
    <col min="3" max="3" width="6.625" style="143" customWidth="1"/>
    <col min="4" max="4" width="8.5" style="144" customWidth="1"/>
    <col min="5" max="5" width="17.875" style="144" customWidth="1"/>
    <col min="6" max="7" width="8.5" style="145" customWidth="1"/>
    <col min="8" max="9" width="10.125" style="145" customWidth="1"/>
    <col min="10" max="10" width="17.625" style="145" customWidth="1"/>
    <col min="11" max="11" width="10.375" style="145" customWidth="1"/>
    <col min="12" max="12" width="12" style="145" customWidth="1"/>
    <col min="13" max="13" width="15.25" style="145" customWidth="1"/>
    <col min="14" max="16384" width="9" style="145"/>
  </cols>
  <sheetData>
    <row r="1" spans="1:34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</row>
    <row r="3" spans="1:34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</row>
    <row r="4" spans="1:34" s="142" customFormat="1" ht="24" customHeight="1" thickTop="1">
      <c r="A4" s="561" t="s">
        <v>31</v>
      </c>
      <c r="B4" s="561"/>
      <c r="C4" s="561"/>
      <c r="D4" s="561"/>
      <c r="E4" s="561"/>
      <c r="F4" s="561"/>
      <c r="G4" s="561"/>
      <c r="H4" s="561"/>
      <c r="I4" s="561"/>
      <c r="J4" s="56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</row>
    <row r="5" spans="1:34">
      <c r="A5" s="10" t="s">
        <v>36</v>
      </c>
      <c r="J5" s="146"/>
      <c r="K5" s="607"/>
      <c r="L5" s="607"/>
    </row>
    <row r="6" spans="1:34" ht="17.25" thickBot="1">
      <c r="I6" s="122" t="s">
        <v>91</v>
      </c>
      <c r="J6" s="133">
        <f ca="1">TODAY()</f>
        <v>45803</v>
      </c>
    </row>
    <row r="7" spans="1:34" s="141" customFormat="1" ht="25.5" customHeight="1">
      <c r="A7" s="482" t="s">
        <v>1</v>
      </c>
      <c r="B7" s="483" t="s">
        <v>3</v>
      </c>
      <c r="C7" s="483" t="s">
        <v>194</v>
      </c>
      <c r="D7" s="483" t="s">
        <v>126</v>
      </c>
      <c r="E7" s="483" t="s">
        <v>195</v>
      </c>
      <c r="F7" s="483" t="s">
        <v>69</v>
      </c>
      <c r="G7" s="483" t="s">
        <v>58</v>
      </c>
      <c r="H7" s="606" t="s">
        <v>112</v>
      </c>
      <c r="I7" s="606"/>
      <c r="J7" s="194" t="s">
        <v>87</v>
      </c>
    </row>
    <row r="8" spans="1:34" s="141" customFormat="1" ht="13.5" customHeight="1">
      <c r="A8" s="490" t="s">
        <v>213</v>
      </c>
      <c r="B8" s="484" t="s">
        <v>214</v>
      </c>
      <c r="C8" s="484"/>
      <c r="D8" s="484">
        <v>45777</v>
      </c>
      <c r="E8" s="485" t="s">
        <v>196</v>
      </c>
      <c r="F8" s="484">
        <v>45816</v>
      </c>
      <c r="G8" s="484">
        <v>45821</v>
      </c>
      <c r="H8" s="486">
        <v>0.66666666666666663</v>
      </c>
      <c r="I8" s="484">
        <v>45772</v>
      </c>
      <c r="J8" s="548" t="s">
        <v>131</v>
      </c>
    </row>
    <row r="9" spans="1:34" s="141" customFormat="1" ht="17.25" customHeight="1">
      <c r="A9" s="490" t="s">
        <v>221</v>
      </c>
      <c r="B9" s="487" t="s">
        <v>225</v>
      </c>
      <c r="C9" s="484"/>
      <c r="D9" s="484">
        <v>45786</v>
      </c>
      <c r="E9" s="485" t="s">
        <v>196</v>
      </c>
      <c r="F9" s="484">
        <v>45825</v>
      </c>
      <c r="G9" s="484">
        <v>45830</v>
      </c>
      <c r="H9" s="486">
        <v>0.66666666666666663</v>
      </c>
      <c r="I9" s="484">
        <v>45783</v>
      </c>
      <c r="J9" s="604"/>
    </row>
    <row r="10" spans="1:34" s="141" customFormat="1" ht="12.75">
      <c r="A10" s="490" t="s">
        <v>222</v>
      </c>
      <c r="B10" s="487" t="s">
        <v>226</v>
      </c>
      <c r="C10" s="484"/>
      <c r="D10" s="484">
        <v>45791</v>
      </c>
      <c r="E10" s="485" t="s">
        <v>196</v>
      </c>
      <c r="F10" s="484">
        <v>45827</v>
      </c>
      <c r="G10" s="484">
        <v>45832</v>
      </c>
      <c r="H10" s="486">
        <v>0.66666666666666663</v>
      </c>
      <c r="I10" s="484">
        <v>45786</v>
      </c>
      <c r="J10" s="604"/>
    </row>
    <row r="11" spans="1:34" s="141" customFormat="1" ht="12.75">
      <c r="A11" s="490" t="s">
        <v>223</v>
      </c>
      <c r="B11" s="487" t="s">
        <v>215</v>
      </c>
      <c r="C11" s="484"/>
      <c r="D11" s="484">
        <v>45801</v>
      </c>
      <c r="E11" s="485" t="s">
        <v>196</v>
      </c>
      <c r="F11" s="484">
        <v>45840</v>
      </c>
      <c r="G11" s="484">
        <v>45845</v>
      </c>
      <c r="H11" s="486">
        <v>0.66666666666666663</v>
      </c>
      <c r="I11" s="484">
        <v>45787</v>
      </c>
      <c r="J11" s="604"/>
    </row>
    <row r="12" spans="1:34" s="263" customFormat="1" ht="15.75" customHeight="1" thickBot="1">
      <c r="A12" s="491" t="s">
        <v>224</v>
      </c>
      <c r="B12" s="488" t="s">
        <v>227</v>
      </c>
      <c r="C12" s="488"/>
      <c r="D12" s="327">
        <v>45808</v>
      </c>
      <c r="E12" s="470" t="s">
        <v>196</v>
      </c>
      <c r="F12" s="327">
        <v>45847</v>
      </c>
      <c r="G12" s="327">
        <v>45852</v>
      </c>
      <c r="H12" s="489">
        <v>0.66666666666666663</v>
      </c>
      <c r="I12" s="327">
        <v>45804</v>
      </c>
      <c r="J12" s="605"/>
    </row>
    <row r="13" spans="1:34" s="141" customFormat="1" ht="12.75">
      <c r="A13" s="148"/>
      <c r="B13" s="148"/>
      <c r="C13" s="148"/>
      <c r="D13" s="149"/>
      <c r="E13" s="149"/>
    </row>
    <row r="14" spans="1:34">
      <c r="A14" s="127" t="s">
        <v>89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7" sqref="A17"/>
    </sheetView>
  </sheetViews>
  <sheetFormatPr defaultRowHeight="16.5"/>
  <cols>
    <col min="1" max="1" width="18" style="120" customWidth="1"/>
    <col min="2" max="2" width="7.375" style="120" customWidth="1"/>
    <col min="3" max="5" width="8" style="120" customWidth="1"/>
    <col min="6" max="6" width="10.875" style="120" customWidth="1"/>
    <col min="7" max="7" width="8" style="120" customWidth="1"/>
    <col min="8" max="8" width="19.5" style="120" customWidth="1"/>
    <col min="9" max="16384" width="9" style="120"/>
  </cols>
  <sheetData>
    <row r="1" spans="1:8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</row>
    <row r="2" spans="1:8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</row>
    <row r="3" spans="1:8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</row>
    <row r="4" spans="1:8" s="13" customFormat="1" ht="19.5" customHeight="1" thickTop="1">
      <c r="A4" s="537" t="s">
        <v>4</v>
      </c>
      <c r="B4" s="537"/>
      <c r="C4" s="537"/>
      <c r="D4" s="537"/>
      <c r="E4" s="537"/>
      <c r="F4" s="537"/>
      <c r="G4" s="537"/>
      <c r="H4" s="537"/>
    </row>
    <row r="5" spans="1:8" s="150" customFormat="1" ht="16.5" customHeight="1">
      <c r="A5" s="10" t="s">
        <v>36</v>
      </c>
      <c r="B5" s="7"/>
      <c r="C5" s="8"/>
      <c r="D5" s="8"/>
      <c r="F5" s="151"/>
    </row>
    <row r="6" spans="1:8" ht="17.25" thickBot="1">
      <c r="A6" s="152"/>
      <c r="B6" s="148"/>
      <c r="C6" s="153"/>
      <c r="D6" s="154"/>
      <c r="E6" s="155"/>
      <c r="F6" s="155"/>
      <c r="G6" s="122" t="s">
        <v>91</v>
      </c>
      <c r="H6" s="133">
        <f ca="1">TODAY()</f>
        <v>45803</v>
      </c>
    </row>
    <row r="7" spans="1:8" s="72" customFormat="1" ht="15" customHeight="1">
      <c r="A7" s="614" t="s">
        <v>88</v>
      </c>
      <c r="B7" s="615"/>
      <c r="C7" s="615"/>
      <c r="D7" s="615"/>
      <c r="E7" s="615"/>
      <c r="F7" s="615"/>
      <c r="G7" s="615"/>
      <c r="H7" s="616"/>
    </row>
    <row r="8" spans="1:8" ht="31.5" customHeight="1">
      <c r="A8" s="216" t="s">
        <v>1</v>
      </c>
      <c r="B8" s="217" t="s">
        <v>3</v>
      </c>
      <c r="C8" s="612" t="s">
        <v>50</v>
      </c>
      <c r="D8" s="613"/>
      <c r="E8" s="221" t="s">
        <v>114</v>
      </c>
      <c r="F8" s="608" t="s">
        <v>115</v>
      </c>
      <c r="G8" s="609"/>
      <c r="H8" s="218" t="s">
        <v>46</v>
      </c>
    </row>
    <row r="9" spans="1:8" ht="18" customHeight="1">
      <c r="A9" s="478" t="s">
        <v>233</v>
      </c>
      <c r="B9" s="479" t="s">
        <v>237</v>
      </c>
      <c r="C9" s="95" t="s">
        <v>138</v>
      </c>
      <c r="D9" s="95">
        <v>45813</v>
      </c>
      <c r="E9" s="95">
        <v>45816</v>
      </c>
      <c r="F9" s="315">
        <v>0.66666666666666663</v>
      </c>
      <c r="G9" s="62">
        <v>45810</v>
      </c>
      <c r="H9" s="549" t="s">
        <v>170</v>
      </c>
    </row>
    <row r="10" spans="1:8" ht="18" customHeight="1">
      <c r="A10" s="478" t="s">
        <v>234</v>
      </c>
      <c r="B10" s="479" t="s">
        <v>349</v>
      </c>
      <c r="C10" s="95" t="s">
        <v>140</v>
      </c>
      <c r="D10" s="95">
        <v>45817</v>
      </c>
      <c r="E10" s="95">
        <v>45820</v>
      </c>
      <c r="F10" s="315">
        <v>0.66666666666666663</v>
      </c>
      <c r="G10" s="62">
        <v>45813</v>
      </c>
      <c r="H10" s="610"/>
    </row>
    <row r="11" spans="1:8" ht="18" customHeight="1">
      <c r="A11" s="478" t="s">
        <v>235</v>
      </c>
      <c r="B11" s="479" t="s">
        <v>350</v>
      </c>
      <c r="C11" s="95" t="s">
        <v>139</v>
      </c>
      <c r="D11" s="95">
        <v>45821</v>
      </c>
      <c r="E11" s="95">
        <v>45824</v>
      </c>
      <c r="F11" s="315">
        <v>0.66666666666666663</v>
      </c>
      <c r="G11" s="62">
        <v>45818</v>
      </c>
      <c r="H11" s="610"/>
    </row>
    <row r="12" spans="1:8">
      <c r="A12" s="478" t="s">
        <v>232</v>
      </c>
      <c r="B12" s="479" t="s">
        <v>350</v>
      </c>
      <c r="C12" s="95" t="s">
        <v>138</v>
      </c>
      <c r="D12" s="95">
        <v>45827</v>
      </c>
      <c r="E12" s="95">
        <v>45830</v>
      </c>
      <c r="F12" s="315">
        <v>0.66666666666666663</v>
      </c>
      <c r="G12" s="62">
        <v>45824</v>
      </c>
      <c r="H12" s="610"/>
    </row>
    <row r="13" spans="1:8">
      <c r="A13" s="478" t="s">
        <v>233</v>
      </c>
      <c r="B13" s="479" t="s">
        <v>351</v>
      </c>
      <c r="C13" s="95" t="s">
        <v>135</v>
      </c>
      <c r="D13" s="95">
        <v>45836</v>
      </c>
      <c r="E13" s="95">
        <v>45839</v>
      </c>
      <c r="F13" s="315">
        <v>0.66666666666666663</v>
      </c>
      <c r="G13" s="62">
        <v>45832</v>
      </c>
      <c r="H13" s="610"/>
    </row>
    <row r="14" spans="1:8" s="353" customFormat="1" ht="17.25" thickBot="1">
      <c r="A14" s="354"/>
      <c r="B14" s="355"/>
      <c r="C14" s="356"/>
      <c r="D14" s="147"/>
      <c r="E14" s="65"/>
      <c r="F14" s="316"/>
      <c r="G14" s="65"/>
      <c r="H14" s="611"/>
    </row>
    <row r="16" spans="1:8">
      <c r="A16" s="127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</row>
    <row r="2" spans="1:10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</row>
    <row r="3" spans="1:10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</row>
    <row r="4" spans="1:10" s="2" customFormat="1" ht="18.75" customHeight="1" thickTop="1">
      <c r="A4" s="561" t="s">
        <v>34</v>
      </c>
      <c r="B4" s="561"/>
      <c r="C4" s="561"/>
      <c r="D4" s="561"/>
      <c r="E4" s="561"/>
      <c r="F4" s="561"/>
      <c r="G4" s="561"/>
      <c r="H4" s="561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1" t="s">
        <v>91</v>
      </c>
      <c r="H6" s="92">
        <f ca="1">TODAY()</f>
        <v>45803</v>
      </c>
      <c r="I6" s="2"/>
      <c r="J6" s="2"/>
    </row>
    <row r="7" spans="1:10" s="70" customFormat="1" ht="25.5">
      <c r="A7" s="195" t="s">
        <v>1</v>
      </c>
      <c r="B7" s="196" t="s">
        <v>3</v>
      </c>
      <c r="C7" s="620" t="s">
        <v>50</v>
      </c>
      <c r="D7" s="620"/>
      <c r="E7" s="431" t="s">
        <v>57</v>
      </c>
      <c r="F7" s="621" t="s">
        <v>41</v>
      </c>
      <c r="G7" s="622"/>
      <c r="H7" s="197" t="s">
        <v>46</v>
      </c>
      <c r="I7" s="2"/>
      <c r="J7" s="2"/>
    </row>
    <row r="8" spans="1:10" s="74" customFormat="1" ht="21.75" customHeight="1">
      <c r="A8" s="252" t="s">
        <v>292</v>
      </c>
      <c r="B8" s="255" t="s">
        <v>228</v>
      </c>
      <c r="C8" s="432" t="s">
        <v>140</v>
      </c>
      <c r="D8" s="84">
        <v>45810</v>
      </c>
      <c r="E8" s="62">
        <v>45815</v>
      </c>
      <c r="F8" s="222">
        <v>0.66666666666666663</v>
      </c>
      <c r="G8" s="103">
        <v>45807</v>
      </c>
      <c r="H8" s="617" t="s">
        <v>122</v>
      </c>
      <c r="I8"/>
      <c r="J8"/>
    </row>
    <row r="9" spans="1:10" s="74" customFormat="1" ht="21.75" customHeight="1">
      <c r="A9" s="252" t="s">
        <v>293</v>
      </c>
      <c r="B9" s="255" t="s">
        <v>296</v>
      </c>
      <c r="C9" s="432" t="s">
        <v>160</v>
      </c>
      <c r="D9" s="84">
        <v>45812</v>
      </c>
      <c r="E9" s="62">
        <v>45817</v>
      </c>
      <c r="F9" s="222">
        <v>0.41666666666666669</v>
      </c>
      <c r="G9" s="103">
        <v>45810</v>
      </c>
      <c r="H9" s="618"/>
      <c r="I9" s="67"/>
      <c r="J9" s="67"/>
    </row>
    <row r="10" spans="1:10" s="74" customFormat="1" ht="21.75" customHeight="1">
      <c r="A10" s="252" t="s">
        <v>190</v>
      </c>
      <c r="B10" s="255" t="s">
        <v>297</v>
      </c>
      <c r="C10" s="432" t="s">
        <v>140</v>
      </c>
      <c r="D10" s="84">
        <v>45817</v>
      </c>
      <c r="E10" s="62">
        <v>45822</v>
      </c>
      <c r="F10" s="222">
        <v>0.66666666666666663</v>
      </c>
      <c r="G10" s="103">
        <v>45814</v>
      </c>
      <c r="H10" s="618"/>
      <c r="I10" s="2"/>
      <c r="J10" s="2"/>
    </row>
    <row r="11" spans="1:10" s="74" customFormat="1" ht="21.75" customHeight="1">
      <c r="A11" s="252" t="s">
        <v>294</v>
      </c>
      <c r="B11" s="255" t="s">
        <v>298</v>
      </c>
      <c r="C11" s="432" t="s">
        <v>135</v>
      </c>
      <c r="D11" s="84">
        <v>45822</v>
      </c>
      <c r="E11" s="62">
        <v>45827</v>
      </c>
      <c r="F11" s="222">
        <v>0.66666666666666663</v>
      </c>
      <c r="G11" s="103">
        <v>45820</v>
      </c>
      <c r="H11" s="618"/>
      <c r="I11" s="2"/>
      <c r="J11" s="2"/>
    </row>
    <row r="12" spans="1:10" s="74" customFormat="1" ht="21.75" customHeight="1">
      <c r="A12" s="252" t="s">
        <v>292</v>
      </c>
      <c r="B12" s="255" t="s">
        <v>299</v>
      </c>
      <c r="C12" s="432" t="s">
        <v>140</v>
      </c>
      <c r="D12" s="84">
        <v>45824</v>
      </c>
      <c r="E12" s="62">
        <v>45829</v>
      </c>
      <c r="F12" s="222">
        <v>0.66666666666666663</v>
      </c>
      <c r="G12" s="103">
        <v>45821</v>
      </c>
      <c r="H12" s="618"/>
      <c r="I12" s="2"/>
      <c r="J12" s="2"/>
    </row>
    <row r="13" spans="1:10" s="74" customFormat="1" ht="21.75" customHeight="1">
      <c r="A13" s="252" t="s">
        <v>295</v>
      </c>
      <c r="B13" s="255" t="s">
        <v>300</v>
      </c>
      <c r="C13" s="432" t="s">
        <v>160</v>
      </c>
      <c r="D13" s="84">
        <v>45826</v>
      </c>
      <c r="E13" s="62">
        <v>45831</v>
      </c>
      <c r="F13" s="222">
        <v>0.41666666666666669</v>
      </c>
      <c r="G13" s="103">
        <v>45824</v>
      </c>
      <c r="H13" s="618"/>
      <c r="I13" s="2"/>
      <c r="J13" s="2"/>
    </row>
    <row r="14" spans="1:10" s="74" customFormat="1" ht="21.75" customHeight="1">
      <c r="A14" s="252" t="s">
        <v>190</v>
      </c>
      <c r="B14" s="255" t="s">
        <v>301</v>
      </c>
      <c r="C14" s="432" t="s">
        <v>140</v>
      </c>
      <c r="D14" s="84">
        <v>45831</v>
      </c>
      <c r="E14" s="62">
        <v>45836</v>
      </c>
      <c r="F14" s="222">
        <v>0.66666666666666663</v>
      </c>
      <c r="G14" s="103">
        <v>45828</v>
      </c>
      <c r="H14" s="618"/>
      <c r="I14" s="2"/>
      <c r="J14" s="2"/>
    </row>
    <row r="15" spans="1:10" s="74" customFormat="1" ht="21.75" customHeight="1">
      <c r="A15" s="252" t="s">
        <v>293</v>
      </c>
      <c r="B15" s="255" t="s">
        <v>302</v>
      </c>
      <c r="C15" s="432" t="s">
        <v>160</v>
      </c>
      <c r="D15" s="84">
        <v>45833</v>
      </c>
      <c r="E15" s="62">
        <v>45838</v>
      </c>
      <c r="F15" s="222">
        <v>0.41666666666666669</v>
      </c>
      <c r="G15" s="103">
        <v>45831</v>
      </c>
      <c r="H15" s="618"/>
      <c r="I15" s="2"/>
      <c r="J15" s="2"/>
    </row>
    <row r="16" spans="1:10" s="74" customFormat="1" ht="21.75" customHeight="1">
      <c r="A16" s="252" t="s">
        <v>292</v>
      </c>
      <c r="B16" s="255" t="s">
        <v>303</v>
      </c>
      <c r="C16" s="432" t="s">
        <v>140</v>
      </c>
      <c r="D16" s="84">
        <v>45838</v>
      </c>
      <c r="E16" s="62">
        <v>45843</v>
      </c>
      <c r="F16" s="222">
        <v>0.66666666666666663</v>
      </c>
      <c r="G16" s="103">
        <v>45835</v>
      </c>
      <c r="H16" s="618"/>
      <c r="I16" s="2"/>
      <c r="J16" s="2"/>
    </row>
    <row r="17" spans="1:8" s="74" customFormat="1" ht="21.75" customHeight="1" thickBot="1">
      <c r="A17" s="325"/>
      <c r="B17" s="326"/>
      <c r="C17" s="433"/>
      <c r="D17" s="309"/>
      <c r="E17" s="65"/>
      <c r="F17" s="283"/>
      <c r="G17" s="281"/>
      <c r="H17" s="619"/>
    </row>
    <row r="18" spans="1:8" s="74" customFormat="1" ht="12.75"/>
    <row r="19" spans="1:8">
      <c r="A19" s="78" t="s">
        <v>89</v>
      </c>
    </row>
  </sheetData>
  <mergeCells count="7">
    <mergeCell ref="H8:H17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8"/>
  <sheetViews>
    <sheetView zoomScaleNormal="100" workbookViewId="0">
      <selection activeCell="A18" sqref="A18"/>
    </sheetView>
  </sheetViews>
  <sheetFormatPr defaultRowHeight="16.5"/>
  <cols>
    <col min="1" max="1" width="21.875" style="120" customWidth="1"/>
    <col min="2" max="2" width="4" style="120" customWidth="1"/>
    <col min="3" max="4" width="6.25" style="120" customWidth="1"/>
    <col min="5" max="5" width="20" style="120" customWidth="1"/>
    <col min="6" max="6" width="6.25" style="120" customWidth="1"/>
    <col min="7" max="10" width="9" style="120" customWidth="1"/>
    <col min="11" max="11" width="17.375" style="120" customWidth="1"/>
    <col min="12" max="12" width="15.125" style="120" customWidth="1"/>
    <col min="13" max="16384" width="9" style="120"/>
  </cols>
  <sheetData>
    <row r="1" spans="1:26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26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</row>
    <row r="3" spans="1:26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</row>
    <row r="4" spans="1:26" s="156" customFormat="1" ht="17.25" customHeight="1" thickTop="1">
      <c r="A4" s="625" t="s">
        <v>107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</row>
    <row r="6" spans="1:26" s="129" customFormat="1" ht="12.75">
      <c r="A6" s="10" t="s">
        <v>36</v>
      </c>
    </row>
    <row r="7" spans="1:26" ht="17.25" thickBot="1">
      <c r="J7" s="122" t="s">
        <v>91</v>
      </c>
      <c r="K7" s="133">
        <f ca="1">TODAY()</f>
        <v>45803</v>
      </c>
      <c r="L7" s="116"/>
      <c r="M7" s="116"/>
    </row>
    <row r="8" spans="1:26" s="21" customFormat="1" ht="26.25" customHeight="1">
      <c r="A8" s="198" t="s">
        <v>1</v>
      </c>
      <c r="B8" s="626" t="s">
        <v>50</v>
      </c>
      <c r="C8" s="626"/>
      <c r="D8" s="492" t="s">
        <v>176</v>
      </c>
      <c r="E8" s="492" t="s">
        <v>177</v>
      </c>
      <c r="F8" s="492" t="s">
        <v>178</v>
      </c>
      <c r="G8" s="492" t="s">
        <v>119</v>
      </c>
      <c r="H8" s="492" t="s">
        <v>97</v>
      </c>
      <c r="I8" s="627" t="s">
        <v>115</v>
      </c>
      <c r="J8" s="627"/>
      <c r="K8" s="199" t="s">
        <v>87</v>
      </c>
      <c r="L8" s="117"/>
      <c r="M8" s="117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26.25" customHeight="1">
      <c r="A9" s="251" t="s">
        <v>285</v>
      </c>
      <c r="B9" s="109" t="s">
        <v>144</v>
      </c>
      <c r="C9" s="250">
        <v>45809</v>
      </c>
      <c r="D9" s="250"/>
      <c r="E9" s="250" t="s">
        <v>187</v>
      </c>
      <c r="F9" s="250"/>
      <c r="G9" s="110">
        <v>45822</v>
      </c>
      <c r="H9" s="110">
        <v>45827</v>
      </c>
      <c r="I9" s="157" t="s">
        <v>95</v>
      </c>
      <c r="J9" s="110">
        <v>45805</v>
      </c>
      <c r="K9" s="623" t="s">
        <v>122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26.25" customHeight="1">
      <c r="A10" s="251" t="s">
        <v>286</v>
      </c>
      <c r="B10" s="109" t="s">
        <v>135</v>
      </c>
      <c r="C10" s="250">
        <v>45815</v>
      </c>
      <c r="D10" s="250"/>
      <c r="E10" s="250" t="s">
        <v>187</v>
      </c>
      <c r="F10" s="250"/>
      <c r="G10" s="110">
        <v>45825</v>
      </c>
      <c r="H10" s="110">
        <v>45830</v>
      </c>
      <c r="I10" s="157" t="s">
        <v>229</v>
      </c>
      <c r="J10" s="110">
        <v>45811</v>
      </c>
      <c r="K10" s="623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26.25" customHeight="1">
      <c r="A11" s="251" t="s">
        <v>287</v>
      </c>
      <c r="B11" s="109" t="s">
        <v>138</v>
      </c>
      <c r="C11" s="250">
        <v>45820</v>
      </c>
      <c r="D11" s="250"/>
      <c r="E11" s="250" t="s">
        <v>187</v>
      </c>
      <c r="F11" s="250"/>
      <c r="G11" s="110">
        <v>45830</v>
      </c>
      <c r="H11" s="110">
        <v>45835</v>
      </c>
      <c r="I11" s="157" t="s">
        <v>189</v>
      </c>
      <c r="J11" s="110">
        <v>45817</v>
      </c>
      <c r="K11" s="623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26.25" customHeight="1">
      <c r="A12" s="251" t="s">
        <v>288</v>
      </c>
      <c r="B12" s="109" t="s">
        <v>138</v>
      </c>
      <c r="C12" s="250">
        <v>45827</v>
      </c>
      <c r="D12" s="250"/>
      <c r="E12" s="250" t="s">
        <v>187</v>
      </c>
      <c r="F12" s="250"/>
      <c r="G12" s="110">
        <v>45837</v>
      </c>
      <c r="H12" s="110">
        <v>45842</v>
      </c>
      <c r="I12" s="157" t="s">
        <v>189</v>
      </c>
      <c r="J12" s="110">
        <v>45824</v>
      </c>
      <c r="K12" s="623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s="249" customFormat="1" ht="26.25" customHeight="1">
      <c r="A13" s="251" t="s">
        <v>289</v>
      </c>
      <c r="B13" s="109" t="s">
        <v>144</v>
      </c>
      <c r="C13" s="250">
        <v>45830</v>
      </c>
      <c r="D13" s="250"/>
      <c r="E13" s="250" t="s">
        <v>187</v>
      </c>
      <c r="F13" s="250"/>
      <c r="G13" s="110">
        <v>45843</v>
      </c>
      <c r="H13" s="110">
        <v>45848</v>
      </c>
      <c r="I13" s="157" t="s">
        <v>95</v>
      </c>
      <c r="J13" s="110">
        <v>45826</v>
      </c>
      <c r="K13" s="623"/>
      <c r="L13" s="156"/>
      <c r="M13" s="156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s="249" customFormat="1" ht="26.25" customHeight="1">
      <c r="A14" s="251" t="s">
        <v>290</v>
      </c>
      <c r="B14" s="109" t="s">
        <v>144</v>
      </c>
      <c r="C14" s="250">
        <v>45837</v>
      </c>
      <c r="D14" s="250"/>
      <c r="E14" s="250" t="s">
        <v>187</v>
      </c>
      <c r="F14" s="250"/>
      <c r="G14" s="110">
        <v>45850</v>
      </c>
      <c r="H14" s="110">
        <v>45855</v>
      </c>
      <c r="I14" s="157" t="s">
        <v>95</v>
      </c>
      <c r="J14" s="110">
        <v>45833</v>
      </c>
      <c r="K14" s="623"/>
      <c r="L14" s="156"/>
      <c r="M14" s="156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26.25" customHeight="1" thickBot="1">
      <c r="A15" s="399" t="s">
        <v>291</v>
      </c>
      <c r="B15" s="400" t="s">
        <v>138</v>
      </c>
      <c r="C15" s="401">
        <v>45841</v>
      </c>
      <c r="D15" s="401"/>
      <c r="E15" s="401" t="s">
        <v>187</v>
      </c>
      <c r="F15" s="401"/>
      <c r="G15" s="402">
        <v>45851</v>
      </c>
      <c r="H15" s="402">
        <v>45856</v>
      </c>
      <c r="I15" s="403" t="s">
        <v>189</v>
      </c>
      <c r="J15" s="402">
        <v>45838</v>
      </c>
      <c r="K15" s="624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7" spans="1:1">
      <c r="A17" s="127" t="s">
        <v>89</v>
      </c>
    </row>
    <row r="28" spans="1:1">
      <c r="A28" s="127"/>
    </row>
  </sheetData>
  <mergeCells count="7">
    <mergeCell ref="K9:K15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4" sqref="A14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  <c r="I1" s="533"/>
    </row>
    <row r="2" spans="1:10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  <c r="I2" s="534"/>
    </row>
    <row r="3" spans="1:10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535"/>
    </row>
    <row r="4" spans="1:10" s="14" customFormat="1" ht="30.75" customHeight="1" thickTop="1">
      <c r="A4" s="537" t="s">
        <v>108</v>
      </c>
      <c r="B4" s="537"/>
      <c r="C4" s="537"/>
      <c r="D4" s="537"/>
      <c r="E4" s="537"/>
      <c r="F4" s="537"/>
      <c r="G4" s="537"/>
      <c r="H4" s="537"/>
      <c r="I4" s="537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1" t="s">
        <v>91</v>
      </c>
      <c r="I5" s="92">
        <f ca="1">TODAY()</f>
        <v>45803</v>
      </c>
    </row>
    <row r="6" spans="1:10" ht="25.5">
      <c r="A6" s="202" t="s">
        <v>1</v>
      </c>
      <c r="B6" s="631" t="s">
        <v>3</v>
      </c>
      <c r="C6" s="631"/>
      <c r="D6" s="631" t="s">
        <v>50</v>
      </c>
      <c r="E6" s="631"/>
      <c r="F6" s="493" t="s">
        <v>84</v>
      </c>
      <c r="G6" s="632" t="s">
        <v>115</v>
      </c>
      <c r="H6" s="632"/>
      <c r="I6" s="203" t="s">
        <v>87</v>
      </c>
    </row>
    <row r="7" spans="1:10" s="74" customFormat="1" ht="20.25" customHeight="1">
      <c r="A7" s="284" t="s">
        <v>218</v>
      </c>
      <c r="B7" s="496">
        <v>278</v>
      </c>
      <c r="C7" s="496" t="s">
        <v>273</v>
      </c>
      <c r="D7" s="200" t="s">
        <v>135</v>
      </c>
      <c r="E7" s="200">
        <v>45808</v>
      </c>
      <c r="F7" s="200">
        <v>45811</v>
      </c>
      <c r="G7" s="201" t="s">
        <v>141</v>
      </c>
      <c r="H7" s="200">
        <v>45806</v>
      </c>
      <c r="I7" s="628" t="s">
        <v>122</v>
      </c>
      <c r="J7" s="377"/>
    </row>
    <row r="8" spans="1:10" s="74" customFormat="1" ht="20.25" customHeight="1">
      <c r="A8" s="204" t="s">
        <v>218</v>
      </c>
      <c r="B8" s="496">
        <v>279</v>
      </c>
      <c r="C8" s="496" t="s">
        <v>273</v>
      </c>
      <c r="D8" s="200" t="s">
        <v>135</v>
      </c>
      <c r="E8" s="200">
        <v>45815</v>
      </c>
      <c r="F8" s="200">
        <v>45818</v>
      </c>
      <c r="G8" s="201" t="s">
        <v>141</v>
      </c>
      <c r="H8" s="200">
        <v>45813</v>
      </c>
      <c r="I8" s="629"/>
    </row>
    <row r="9" spans="1:10" s="74" customFormat="1" ht="20.25" customHeight="1">
      <c r="A9" s="204" t="s">
        <v>218</v>
      </c>
      <c r="B9" s="496">
        <v>280</v>
      </c>
      <c r="C9" s="496" t="s">
        <v>273</v>
      </c>
      <c r="D9" s="200" t="s">
        <v>135</v>
      </c>
      <c r="E9" s="200">
        <v>45822</v>
      </c>
      <c r="F9" s="200">
        <v>45825</v>
      </c>
      <c r="G9" s="201" t="s">
        <v>141</v>
      </c>
      <c r="H9" s="200">
        <v>45820</v>
      </c>
      <c r="I9" s="629"/>
    </row>
    <row r="10" spans="1:10" s="74" customFormat="1" ht="20.25" customHeight="1">
      <c r="A10" s="204" t="s">
        <v>218</v>
      </c>
      <c r="B10" s="496">
        <v>281</v>
      </c>
      <c r="C10" s="496" t="s">
        <v>273</v>
      </c>
      <c r="D10" s="200" t="s">
        <v>135</v>
      </c>
      <c r="E10" s="200">
        <v>45829</v>
      </c>
      <c r="F10" s="200">
        <v>45832</v>
      </c>
      <c r="G10" s="201" t="s">
        <v>141</v>
      </c>
      <c r="H10" s="200">
        <v>45827</v>
      </c>
      <c r="I10" s="629"/>
    </row>
    <row r="11" spans="1:10" s="74" customFormat="1" ht="20.25" customHeight="1" thickBot="1">
      <c r="A11" s="461" t="s">
        <v>218</v>
      </c>
      <c r="B11" s="497">
        <v>282</v>
      </c>
      <c r="C11" s="497" t="s">
        <v>273</v>
      </c>
      <c r="D11" s="462" t="s">
        <v>135</v>
      </c>
      <c r="E11" s="462">
        <v>45836</v>
      </c>
      <c r="F11" s="462">
        <v>45839</v>
      </c>
      <c r="G11" s="463" t="s">
        <v>141</v>
      </c>
      <c r="H11" s="462">
        <v>45834</v>
      </c>
      <c r="I11" s="630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8">
    <mergeCell ref="A1:I1"/>
    <mergeCell ref="A2:I2"/>
    <mergeCell ref="A3:I3"/>
    <mergeCell ref="A4:I4"/>
    <mergeCell ref="I7:I11"/>
    <mergeCell ref="B6:C6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4" sqref="A14"/>
    </sheetView>
  </sheetViews>
  <sheetFormatPr defaultRowHeight="16.5"/>
  <cols>
    <col min="1" max="1" width="15.375" style="120" customWidth="1"/>
    <col min="2" max="2" width="7.25" style="120" bestFit="1" customWidth="1"/>
    <col min="3" max="4" width="6.75" style="120" customWidth="1"/>
    <col min="5" max="5" width="9" style="120" customWidth="1"/>
    <col min="6" max="7" width="9" style="120"/>
    <col min="8" max="8" width="15.375" style="120" customWidth="1"/>
    <col min="9" max="16384" width="9" style="120"/>
  </cols>
  <sheetData>
    <row r="1" spans="1:8" s="116" customFormat="1" ht="26.25">
      <c r="A1" s="525" t="s">
        <v>77</v>
      </c>
      <c r="B1" s="525"/>
      <c r="C1" s="525"/>
      <c r="D1" s="525"/>
      <c r="E1" s="525"/>
      <c r="F1" s="525"/>
      <c r="G1" s="525"/>
      <c r="H1" s="525"/>
    </row>
    <row r="2" spans="1:8" s="117" customFormat="1" ht="18.75">
      <c r="A2" s="526" t="s">
        <v>82</v>
      </c>
      <c r="B2" s="526"/>
      <c r="C2" s="526"/>
      <c r="D2" s="526"/>
      <c r="E2" s="526"/>
      <c r="F2" s="526"/>
      <c r="G2" s="526"/>
      <c r="H2" s="526"/>
    </row>
    <row r="3" spans="1:8" s="117" customFormat="1" ht="19.5" thickBot="1">
      <c r="A3" s="527" t="s">
        <v>83</v>
      </c>
      <c r="B3" s="527"/>
      <c r="C3" s="527"/>
      <c r="D3" s="527"/>
      <c r="E3" s="527"/>
      <c r="F3" s="527"/>
      <c r="G3" s="527"/>
      <c r="H3" s="527"/>
    </row>
    <row r="4" spans="1:8" s="156" customFormat="1" ht="24.75" customHeight="1" thickTop="1">
      <c r="A4" s="537" t="s">
        <v>109</v>
      </c>
      <c r="B4" s="537"/>
      <c r="C4" s="537"/>
      <c r="D4" s="537"/>
      <c r="E4" s="537"/>
      <c r="F4" s="537"/>
      <c r="G4" s="537"/>
      <c r="H4" s="537"/>
    </row>
    <row r="5" spans="1:8">
      <c r="A5" s="158" t="s">
        <v>36</v>
      </c>
    </row>
    <row r="6" spans="1:8" ht="17.25" thickBot="1">
      <c r="G6" s="122" t="s">
        <v>91</v>
      </c>
      <c r="H6" s="133">
        <f ca="1">TODAY()</f>
        <v>45803</v>
      </c>
    </row>
    <row r="7" spans="1:8" ht="32.25" customHeight="1">
      <c r="A7" s="205" t="s">
        <v>1</v>
      </c>
      <c r="B7" s="372"/>
      <c r="C7" s="636" t="s">
        <v>0</v>
      </c>
      <c r="D7" s="636"/>
      <c r="E7" s="372" t="s">
        <v>121</v>
      </c>
      <c r="F7" s="637" t="s">
        <v>112</v>
      </c>
      <c r="G7" s="637"/>
      <c r="H7" s="206" t="s">
        <v>87</v>
      </c>
    </row>
    <row r="8" spans="1:8" s="76" customFormat="1" ht="24" customHeight="1">
      <c r="A8" s="436" t="s">
        <v>209</v>
      </c>
      <c r="B8" s="94" t="s">
        <v>240</v>
      </c>
      <c r="C8" s="94" t="s">
        <v>147</v>
      </c>
      <c r="D8" s="75">
        <v>45811</v>
      </c>
      <c r="E8" s="75">
        <v>45814</v>
      </c>
      <c r="F8" s="264">
        <v>0.66666666666666663</v>
      </c>
      <c r="G8" s="75">
        <v>45808</v>
      </c>
      <c r="H8" s="546" t="s">
        <v>137</v>
      </c>
    </row>
    <row r="9" spans="1:8" s="76" customFormat="1" ht="24" customHeight="1">
      <c r="A9" s="305" t="s">
        <v>352</v>
      </c>
      <c r="B9" s="94" t="s">
        <v>353</v>
      </c>
      <c r="C9" s="94" t="s">
        <v>138</v>
      </c>
      <c r="D9" s="75">
        <v>45820</v>
      </c>
      <c r="E9" s="75">
        <v>45823</v>
      </c>
      <c r="F9" s="264">
        <v>0.41666666666666669</v>
      </c>
      <c r="G9" s="75">
        <v>45817</v>
      </c>
      <c r="H9" s="633"/>
    </row>
    <row r="10" spans="1:8" s="76" customFormat="1" ht="24" customHeight="1">
      <c r="A10" s="436" t="s">
        <v>354</v>
      </c>
      <c r="B10" s="94" t="s">
        <v>355</v>
      </c>
      <c r="C10" s="94" t="s">
        <v>138</v>
      </c>
      <c r="D10" s="75">
        <v>45827</v>
      </c>
      <c r="E10" s="75">
        <v>45830</v>
      </c>
      <c r="F10" s="264">
        <v>0.41666666666666669</v>
      </c>
      <c r="G10" s="75">
        <v>45824</v>
      </c>
      <c r="H10" s="633"/>
    </row>
    <row r="11" spans="1:8" s="76" customFormat="1" ht="24" customHeight="1">
      <c r="A11" s="395" t="s">
        <v>322</v>
      </c>
      <c r="B11" s="396" t="s">
        <v>356</v>
      </c>
      <c r="C11" s="94" t="s">
        <v>147</v>
      </c>
      <c r="D11" s="360">
        <v>45832</v>
      </c>
      <c r="E11" s="360">
        <v>45835</v>
      </c>
      <c r="F11" s="397">
        <v>0.41666666666666669</v>
      </c>
      <c r="G11" s="360">
        <v>45829</v>
      </c>
      <c r="H11" s="634"/>
    </row>
    <row r="12" spans="1:8" s="76" customFormat="1" ht="24" customHeight="1" thickBot="1">
      <c r="A12" s="375"/>
      <c r="B12" s="308"/>
      <c r="C12" s="308"/>
      <c r="D12" s="253"/>
      <c r="E12" s="253"/>
      <c r="F12" s="319"/>
      <c r="G12" s="253"/>
      <c r="H12" s="635"/>
    </row>
    <row r="13" spans="1:8" s="76" customFormat="1" ht="12.75"/>
    <row r="14" spans="1:8" s="76" customFormat="1" ht="12.75">
      <c r="A14" s="127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4" sqref="A24:A25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33" t="s">
        <v>77</v>
      </c>
      <c r="B1" s="533"/>
      <c r="C1" s="533"/>
      <c r="D1" s="533"/>
      <c r="E1" s="533"/>
      <c r="F1" s="533"/>
      <c r="G1" s="533"/>
      <c r="H1" s="533"/>
    </row>
    <row r="2" spans="1:26" s="67" customFormat="1" ht="18.75">
      <c r="A2" s="534" t="s">
        <v>82</v>
      </c>
      <c r="B2" s="534"/>
      <c r="C2" s="534"/>
      <c r="D2" s="534"/>
      <c r="E2" s="534"/>
      <c r="F2" s="534"/>
      <c r="G2" s="534"/>
      <c r="H2" s="534"/>
    </row>
    <row r="3" spans="1:26" s="67" customFormat="1" ht="19.5" thickBot="1">
      <c r="A3" s="535" t="s">
        <v>83</v>
      </c>
      <c r="B3" s="535"/>
      <c r="C3" s="535"/>
      <c r="D3" s="535"/>
      <c r="E3" s="535"/>
      <c r="F3" s="535"/>
      <c r="G3" s="535"/>
      <c r="H3" s="53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37" t="s">
        <v>73</v>
      </c>
      <c r="B4" s="537"/>
      <c r="C4" s="537"/>
      <c r="D4" s="537"/>
      <c r="E4" s="537"/>
      <c r="F4" s="537"/>
      <c r="G4" s="537"/>
      <c r="H4" s="53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6"/>
      <c r="C5" s="86"/>
      <c r="D5" s="86"/>
      <c r="E5" s="86"/>
      <c r="F5" s="86"/>
      <c r="G5" s="122" t="s">
        <v>91</v>
      </c>
      <c r="H5" s="133">
        <f ca="1">TODAY()</f>
        <v>45803</v>
      </c>
      <c r="I5" s="21"/>
      <c r="J5" s="21"/>
      <c r="K5" s="92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8" t="s">
        <v>60</v>
      </c>
      <c r="B6" s="642" t="s">
        <v>49</v>
      </c>
      <c r="C6" s="59" t="s">
        <v>61</v>
      </c>
      <c r="D6" s="59" t="s">
        <v>61</v>
      </c>
      <c r="E6" s="114" t="s">
        <v>62</v>
      </c>
      <c r="F6" s="644" t="s">
        <v>63</v>
      </c>
      <c r="G6" s="645"/>
      <c r="H6" s="640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9"/>
      <c r="B7" s="643"/>
      <c r="C7" s="207" t="s">
        <v>65</v>
      </c>
      <c r="D7" s="207" t="s">
        <v>66</v>
      </c>
      <c r="E7" s="208" t="s">
        <v>70</v>
      </c>
      <c r="F7" s="208" t="s">
        <v>74</v>
      </c>
      <c r="G7" s="208" t="s">
        <v>75</v>
      </c>
      <c r="H7" s="641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4" t="s">
        <v>182</v>
      </c>
      <c r="B8" s="61" t="s">
        <v>372</v>
      </c>
      <c r="C8" s="315">
        <v>0.41666666666666802</v>
      </c>
      <c r="D8" s="62">
        <v>45798</v>
      </c>
      <c r="E8" s="62">
        <v>45801</v>
      </c>
      <c r="F8" s="62">
        <v>45808</v>
      </c>
      <c r="G8" s="62">
        <v>45809</v>
      </c>
      <c r="H8" s="85" t="s">
        <v>90</v>
      </c>
    </row>
    <row r="9" spans="1:26" s="21" customFormat="1" ht="17.25" customHeight="1">
      <c r="A9" s="300" t="s">
        <v>183</v>
      </c>
      <c r="B9" s="301" t="s">
        <v>373</v>
      </c>
      <c r="C9" s="315">
        <v>0.41666666666666802</v>
      </c>
      <c r="D9" s="62">
        <v>45811</v>
      </c>
      <c r="E9" s="62">
        <v>45814</v>
      </c>
      <c r="F9" s="62">
        <v>45821</v>
      </c>
      <c r="G9" s="62">
        <v>45822</v>
      </c>
      <c r="H9" s="85" t="s">
        <v>90</v>
      </c>
    </row>
    <row r="10" spans="1:26" s="21" customFormat="1" ht="17.25" customHeight="1">
      <c r="A10" s="104" t="s">
        <v>182</v>
      </c>
      <c r="B10" s="61" t="s">
        <v>374</v>
      </c>
      <c r="C10" s="315">
        <v>0.41666666666666802</v>
      </c>
      <c r="D10" s="62">
        <v>45819</v>
      </c>
      <c r="E10" s="62">
        <v>45822</v>
      </c>
      <c r="F10" s="62">
        <v>45829</v>
      </c>
      <c r="G10" s="62">
        <v>45830</v>
      </c>
      <c r="H10" s="85" t="s">
        <v>90</v>
      </c>
    </row>
    <row r="11" spans="1:26" s="21" customFormat="1" ht="17.25" customHeight="1">
      <c r="A11" s="342" t="s">
        <v>183</v>
      </c>
      <c r="B11" s="343" t="s">
        <v>375</v>
      </c>
      <c r="C11" s="332">
        <v>0.41666666666666802</v>
      </c>
      <c r="D11" s="262">
        <v>45831</v>
      </c>
      <c r="E11" s="262">
        <v>45834</v>
      </c>
      <c r="F11" s="262">
        <v>45841</v>
      </c>
      <c r="G11" s="262">
        <v>45842</v>
      </c>
      <c r="H11" s="344" t="s">
        <v>90</v>
      </c>
    </row>
    <row r="12" spans="1:26" s="21" customFormat="1" ht="17.25" customHeight="1">
      <c r="A12" s="342"/>
      <c r="B12" s="343"/>
      <c r="C12" s="332"/>
      <c r="D12" s="262"/>
      <c r="E12" s="262"/>
      <c r="F12" s="262"/>
      <c r="G12" s="262"/>
      <c r="H12" s="344" t="s">
        <v>90</v>
      </c>
    </row>
    <row r="13" spans="1:26" s="21" customFormat="1" ht="17.25" customHeight="1" thickBot="1">
      <c r="A13" s="102"/>
      <c r="B13" s="64"/>
      <c r="C13" s="316"/>
      <c r="D13" s="65"/>
      <c r="E13" s="65"/>
      <c r="F13" s="65"/>
      <c r="G13" s="65"/>
      <c r="H13" s="276"/>
    </row>
    <row r="15" spans="1:26" ht="17.25" thickBot="1"/>
    <row r="16" spans="1:26">
      <c r="A16" s="638" t="s">
        <v>60</v>
      </c>
      <c r="B16" s="642" t="s">
        <v>49</v>
      </c>
      <c r="C16" s="59" t="s">
        <v>61</v>
      </c>
      <c r="D16" s="59" t="s">
        <v>61</v>
      </c>
      <c r="E16" s="114" t="s">
        <v>62</v>
      </c>
      <c r="F16" s="644" t="s">
        <v>63</v>
      </c>
      <c r="G16" s="645"/>
      <c r="H16" s="645"/>
      <c r="I16" s="640" t="s">
        <v>64</v>
      </c>
    </row>
    <row r="17" spans="1:9">
      <c r="A17" s="639"/>
      <c r="B17" s="643"/>
      <c r="C17" s="207" t="s">
        <v>65</v>
      </c>
      <c r="D17" s="207" t="s">
        <v>66</v>
      </c>
      <c r="E17" s="208" t="s">
        <v>70</v>
      </c>
      <c r="F17" s="208" t="s">
        <v>71</v>
      </c>
      <c r="G17" s="208" t="s">
        <v>72</v>
      </c>
      <c r="H17" s="208" t="s">
        <v>96</v>
      </c>
      <c r="I17" s="641"/>
    </row>
    <row r="18" spans="1:9">
      <c r="A18" s="104" t="s">
        <v>242</v>
      </c>
      <c r="B18" s="61" t="s">
        <v>243</v>
      </c>
      <c r="C18" s="247" t="s">
        <v>148</v>
      </c>
      <c r="D18" s="62">
        <v>45801</v>
      </c>
      <c r="E18" s="62">
        <v>45805</v>
      </c>
      <c r="F18" s="62">
        <v>45816</v>
      </c>
      <c r="G18" s="62">
        <v>45817</v>
      </c>
      <c r="H18" s="62">
        <v>45818</v>
      </c>
      <c r="I18" s="85" t="s">
        <v>90</v>
      </c>
    </row>
    <row r="19" spans="1:9">
      <c r="A19" s="104" t="s">
        <v>171</v>
      </c>
      <c r="B19" s="61" t="s">
        <v>324</v>
      </c>
      <c r="C19" s="247" t="s">
        <v>148</v>
      </c>
      <c r="D19" s="62">
        <v>45808</v>
      </c>
      <c r="E19" s="62">
        <v>45812</v>
      </c>
      <c r="F19" s="62">
        <v>45823</v>
      </c>
      <c r="G19" s="62">
        <v>45824</v>
      </c>
      <c r="H19" s="62">
        <v>45825</v>
      </c>
      <c r="I19" s="85" t="s">
        <v>90</v>
      </c>
    </row>
    <row r="20" spans="1:9">
      <c r="A20" s="104" t="s">
        <v>161</v>
      </c>
      <c r="B20" s="61" t="s">
        <v>326</v>
      </c>
      <c r="C20" s="247" t="s">
        <v>148</v>
      </c>
      <c r="D20" s="62">
        <v>45815</v>
      </c>
      <c r="E20" s="62">
        <v>45819</v>
      </c>
      <c r="F20" s="62">
        <v>45830</v>
      </c>
      <c r="G20" s="62">
        <v>45831</v>
      </c>
      <c r="H20" s="62">
        <v>45832</v>
      </c>
      <c r="I20" s="85" t="s">
        <v>90</v>
      </c>
    </row>
    <row r="21" spans="1:9">
      <c r="A21" s="104" t="s">
        <v>242</v>
      </c>
      <c r="B21" s="61" t="s">
        <v>328</v>
      </c>
      <c r="C21" s="247" t="s">
        <v>148</v>
      </c>
      <c r="D21" s="62">
        <v>45822</v>
      </c>
      <c r="E21" s="62">
        <v>45826</v>
      </c>
      <c r="F21" s="62">
        <v>45837</v>
      </c>
      <c r="G21" s="62">
        <v>45838</v>
      </c>
      <c r="H21" s="62">
        <v>45839</v>
      </c>
      <c r="I21" s="85" t="s">
        <v>90</v>
      </c>
    </row>
    <row r="22" spans="1:9" ht="17.25" thickBot="1">
      <c r="A22" s="102" t="s">
        <v>171</v>
      </c>
      <c r="B22" s="64" t="s">
        <v>330</v>
      </c>
      <c r="C22" s="328" t="s">
        <v>148</v>
      </c>
      <c r="D22" s="65">
        <v>45829</v>
      </c>
      <c r="E22" s="65">
        <v>45833</v>
      </c>
      <c r="F22" s="65">
        <v>45844</v>
      </c>
      <c r="G22" s="65">
        <v>45845</v>
      </c>
      <c r="H22" s="65">
        <v>45846</v>
      </c>
      <c r="I22" s="276" t="s">
        <v>90</v>
      </c>
    </row>
    <row r="24" spans="1:9">
      <c r="A24" s="78" t="s">
        <v>89</v>
      </c>
    </row>
  </sheetData>
  <mergeCells count="12">
    <mergeCell ref="I16:I17"/>
    <mergeCell ref="A16:A17"/>
    <mergeCell ref="B16:B17"/>
    <mergeCell ref="F6:G6"/>
    <mergeCell ref="H6:H7"/>
    <mergeCell ref="F16:H16"/>
    <mergeCell ref="B6:B7"/>
    <mergeCell ref="A1:H1"/>
    <mergeCell ref="A2:H2"/>
    <mergeCell ref="A3:H3"/>
    <mergeCell ref="A4:H4"/>
    <mergeCell ref="A6:A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2025-05-26T02:42:37Z</dcterms:modified>
</cp:coreProperties>
</file>