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Y MY\SCHEDULE\2026\THANG 04\"/>
    </mc:Choice>
  </mc:AlternateContent>
  <xr:revisionPtr revIDLastSave="0" documentId="13_ncr:1_{BA27CAED-3644-4EFB-9BE9-457D12CBD0D4}" xr6:coauthVersionLast="36" xr6:coauthVersionMax="36" xr10:uidLastSave="{00000000-0000-0000-0000-000000000000}"/>
  <bookViews>
    <workbookView xWindow="32760" yWindow="32760" windowWidth="20490" windowHeight="7350" tabRatio="5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G29" i="8" l="1"/>
  <c r="G23" i="8"/>
  <c r="G17" i="8"/>
  <c r="G11" i="8"/>
  <c r="F14" i="8" l="1"/>
  <c r="E14" i="8"/>
  <c r="F8" i="8"/>
  <c r="E8" i="8"/>
  <c r="L25" i="8" l="1"/>
  <c r="F25" i="8"/>
  <c r="E25" i="8"/>
  <c r="F19" i="8"/>
  <c r="E19" i="8"/>
  <c r="L13" i="8" l="1"/>
  <c r="L7" i="8"/>
  <c r="F7" i="8"/>
  <c r="E7" i="8"/>
  <c r="C18" i="8" l="1"/>
  <c r="G22" i="8"/>
  <c r="H10" i="8"/>
  <c r="G10" i="8"/>
  <c r="L30" i="8" l="1"/>
  <c r="L18" i="8"/>
  <c r="L12" i="8"/>
  <c r="L11" i="8" l="1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C29" i="8"/>
  <c r="L23" i="8"/>
  <c r="K23" i="8" s="1"/>
  <c r="C23" i="8"/>
  <c r="L17" i="8"/>
  <c r="K17" i="8" s="1"/>
  <c r="C17" i="8"/>
  <c r="K11" i="8"/>
  <c r="C11" i="8"/>
  <c r="F20" i="8"/>
  <c r="E20" i="8" l="1"/>
  <c r="L8" i="8"/>
  <c r="K7" i="8"/>
  <c r="I30" i="8" l="1"/>
  <c r="I24" i="8"/>
  <c r="I18" i="8"/>
  <c r="I12" i="8"/>
  <c r="K30" i="8"/>
  <c r="C30" i="8"/>
  <c r="C25" i="8" l="1"/>
  <c r="C26" i="8"/>
  <c r="G28" i="8" l="1"/>
  <c r="H28" i="8" l="1"/>
  <c r="H22" i="8"/>
  <c r="H16" i="8"/>
  <c r="G16" i="8"/>
  <c r="L10" i="8"/>
  <c r="K12" i="8"/>
  <c r="K13" i="8"/>
  <c r="L14" i="8"/>
  <c r="K14" i="8" s="1"/>
  <c r="L16" i="8"/>
  <c r="K16" i="8" s="1"/>
  <c r="K18" i="8"/>
  <c r="L19" i="8"/>
  <c r="K19" i="8" s="1"/>
  <c r="L20" i="8"/>
  <c r="K20" i="8" s="1"/>
  <c r="L22" i="8"/>
  <c r="K22" i="8" s="1"/>
  <c r="L24" i="8"/>
  <c r="K24" i="8" s="1"/>
  <c r="K25" i="8"/>
  <c r="L26" i="8"/>
  <c r="K26" i="8" s="1"/>
  <c r="L28" i="8"/>
  <c r="K28" i="8" s="1"/>
  <c r="F26" i="8" l="1"/>
  <c r="E26" i="8"/>
  <c r="F13" i="8"/>
  <c r="E13" i="8"/>
  <c r="C12" i="8" l="1"/>
  <c r="C7" i="8" l="1"/>
  <c r="C10" i="8"/>
  <c r="C14" i="8"/>
  <c r="C16" i="8"/>
  <c r="C13" i="8"/>
  <c r="C20" i="8"/>
  <c r="C22" i="8"/>
  <c r="C19" i="8"/>
  <c r="C24" i="8"/>
  <c r="C28" i="8"/>
  <c r="K10" i="8"/>
  <c r="K8" i="8"/>
  <c r="C8" i="8" l="1"/>
  <c r="I6" i="22" l="1"/>
  <c r="P6" i="10" l="1"/>
  <c r="H5" i="21"/>
  <c r="N5" i="11"/>
  <c r="G6" i="5"/>
  <c r="J6" i="1"/>
  <c r="J6" i="3"/>
  <c r="H5" i="20"/>
  <c r="K7" i="19"/>
  <c r="H6" i="14"/>
  <c r="H6" i="6"/>
  <c r="H6" i="4"/>
  <c r="I6" i="15"/>
  <c r="L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<sst xmlns="http://schemas.openxmlformats.org/spreadsheetml/2006/main" count="981" uniqueCount="381">
  <si>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</si>
  <si>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</si>
  <si>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</si>
  <si>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</si>
  <si>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</si>
  <si>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</si>
  <si>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</si>
  <si>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</si>
  <si>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</si>
  <si>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</si>
  <si>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</si>
  <si>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</si>
  <si>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</si>
  <si>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</si>
  <si>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</si>
  <si>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</si>
  <si>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</si>
  <si>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</si>
  <si>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</si>
  <si>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</si>
  <si>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</si>
  <si>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</si>
  <si>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</si>
  <si>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</si>
  <si>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</si>
  <si>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</si>
  <si>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</si>
  <si>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</si>
  <si>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</si>
  <si>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</si>
  <si>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</si>
  <si>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</si>
  <si>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</si>
  <si>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</si>
  <si>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</si>
  <si>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</si>
  <si>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</si>
  <si>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</si>
  <si>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</si>
  <si>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</si>
  <si>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</si>
  <si>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</si>
  <si>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</si>
  <si>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</si>
  <si>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</si>
  <si>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</si>
  <si>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</si>
  <si>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</si>
  <si>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</si>
  <si>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</si>
  <si>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</si>
  <si>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</si>
  <si>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</si>
  <si>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</si>
  <si>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</si>
  <si>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</si>
  <si>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</si>
  <si>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</si>
  <si>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</si>
  <si>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</si>
  <si>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</si>
  <si>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</si>
  <si>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</si>
  <si>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</si>
  <si>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</si>
  <si>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</si>
  <si>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</si>
  <si>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</si>
  <si>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</si>
  <si>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</si>
  <si>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</si>
  <si>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</si>
  <si>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</si>
  <si>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</si>
  <si>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</si>
  <si>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</si>
  <si>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</si>
  <si>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</si>
  <si>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</si>
  <si>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</si>
  <si>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</si>
  <si>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</si>
  <si>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</si>
  <si>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</si>
  <si>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</si>
  <si>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</si>
  <si>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</si>
  <si>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</si>
  <si>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</si>
  <si>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</si>
  <si>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</si>
  <si>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</si>
  <si>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</si>
  <si>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</si>
  <si>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</si>
  <si>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TBA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</si>
  <si>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</si>
  <si>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</si>
  <si>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</si>
  <si>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</si>
  <si>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</si>
  <si>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</si>
  <si>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</si>
  <si>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</si>
  <si>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</si>
  <si>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</si>
  <si>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</si>
  <si>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</si>
  <si>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</si>
  <si>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</si>
  <si>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</si>
  <si>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</si>
  <si>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</si>
  <si>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</si>
  <si>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</si>
  <si>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</si>
  <si>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</si>
  <si>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</si>
  <si>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</si>
  <si>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</si>
  <si>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</si>
  <si>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</si>
  <si>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</si>
  <si>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</si>
  <si>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</si>
  <si>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</si>
  <si>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</si>
  <si>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</si>
  <si>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</si>
  <si>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</si>
  <si>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</si>
  <si>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</si>
  <si>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</si>
  <si>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</si>
  <si>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</si>
  <si>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</si>
  <si>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</si>
  <si>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</si>
  <si>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</si>
  <si>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</si>
  <si>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</si>
  <si>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</si>
  <si>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</si>
  <si>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</si>
  <si>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 
BAL, BOS, BUS, CHS, CLT,
PHI</t>
  </si>
  <si>
    <t xml:space="preserve">ETA 
CLE,
ORF,
PIT,
RIC
</t>
  </si>
  <si>
    <t>ETA
ORD</t>
  </si>
  <si>
    <t xml:space="preserve">ETA 
ATL,
DTW, 
GBR
</t>
  </si>
  <si>
    <t>ETA
MIA
CMH,
DAY
CVG
GRR
GSV</t>
  </si>
  <si>
    <t>ETA
MEM
STL
ILM
MCI</t>
  </si>
  <si>
    <t>ETA
JAX
SDF
MWK
MSP
BNA
SAV</t>
  </si>
  <si>
    <t>ETA
MOB
KOX
HSL
BHM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</si>
  <si>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</si>
  <si>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</si>
  <si>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</si>
  <si>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</si>
  <si>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</si>
  <si>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</si>
  <si>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</si>
  <si>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</si>
  <si>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</si>
  <si>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</si>
  <si>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</si>
  <si>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</si>
  <si>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</si>
  <si>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</si>
  <si>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</si>
  <si>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</si>
  <si>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</si>
  <si>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</si>
  <si>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</si>
  <si>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</si>
  <si>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</si>
  <si>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</si>
  <si>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</si>
  <si>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</si>
  <si>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/>
  </si>
  <si>
    <t>INCRES</t>
  </si>
  <si>
    <t>SITC XINGDE</t>
  </si>
  <si>
    <t>WAN HAI 292</t>
  </si>
  <si>
    <t>INTERASIA PURSUIT</t>
  </si>
  <si>
    <t>N060</t>
  </si>
  <si>
    <t>HONG AN</t>
  </si>
  <si>
    <t>N068</t>
  </si>
  <si>
    <t>N046</t>
  </si>
  <si>
    <t>WAN HAI 317</t>
  </si>
  <si>
    <t>RACHA BHUM</t>
  </si>
  <si>
    <t>WAN HAI 359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</si>
  <si>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</si>
  <si>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</si>
  <si>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</si>
  <si>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N059</t>
  </si>
  <si>
    <t>N069</t>
  </si>
  <si>
    <t>V.2519N</t>
  </si>
  <si>
    <t>CAT LAI - WAREHOUSE 1-GATE 11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</si>
  <si>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</si>
  <si>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</si>
  <si>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</si>
  <si>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</si>
  <si>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</si>
  <si>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</si>
  <si>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</si>
  <si>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</si>
  <si>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>WAN HAI 293</t>
  </si>
  <si>
    <t>VIRA BHUM</t>
  </si>
  <si>
    <t>SITC CHANGDE</t>
  </si>
  <si>
    <t>2521N</t>
  </si>
  <si>
    <t>V.2523N</t>
  </si>
  <si>
    <t>SITC RUNDE</t>
  </si>
  <si>
    <t>18A LUU TRONG LU ST, TAN THUAN WARD, HCMC</t>
  </si>
  <si>
    <t>YM CENTENNIAL</t>
  </si>
  <si>
    <t>INTERASIA VISION</t>
  </si>
  <si>
    <t xml:space="preserve">KMTC SURABAYA </t>
  </si>
  <si>
    <t>IRENES RALLY</t>
  </si>
  <si>
    <t>ACX PEARL</t>
  </si>
  <si>
    <t xml:space="preserve">STARSHIP JUPITER </t>
  </si>
  <si>
    <t>15:00 MON</t>
  </si>
  <si>
    <t>WAN HAI 362</t>
  </si>
  <si>
    <t>11:00 THU</t>
  </si>
  <si>
    <t>ADDISON</t>
  </si>
  <si>
    <t>047N</t>
  </si>
  <si>
    <t>2603N</t>
  </si>
  <si>
    <t xml:space="preserve">SITC SHANGDE </t>
  </si>
  <si>
    <t>SITC RENDE</t>
  </si>
  <si>
    <t>N027</t>
  </si>
  <si>
    <t xml:space="preserve">ASL TAIPEI </t>
  </si>
  <si>
    <t>2607N</t>
  </si>
  <si>
    <t xml:space="preserve"> 2602N</t>
  </si>
  <si>
    <t>WAN HAI 360</t>
  </si>
  <si>
    <t>WAN HAI 288</t>
  </si>
  <si>
    <t>WAN HAI 326</t>
  </si>
  <si>
    <t xml:space="preserve">EVER BRAVE  </t>
  </si>
  <si>
    <t>ETA MAA</t>
  </si>
  <si>
    <t>ETA BLR</t>
  </si>
  <si>
    <t>ETA HYD</t>
  </si>
  <si>
    <t>ETA COK</t>
  </si>
  <si>
    <t>003E</t>
  </si>
  <si>
    <t>004E</t>
  </si>
  <si>
    <t>ETA
PENANG</t>
  </si>
  <si>
    <t>ETA
PASIR GUDANG</t>
  </si>
  <si>
    <t>WAN HAI 291</t>
  </si>
  <si>
    <t>138S</t>
  </si>
  <si>
    <t>ZHONG GU XIONG AN</t>
  </si>
  <si>
    <t>NEWPORT CYPRESS 99</t>
  </si>
  <si>
    <t>325W</t>
  </si>
  <si>
    <t xml:space="preserve">MARINA ONE </t>
  </si>
  <si>
    <t>0286N</t>
  </si>
  <si>
    <t>0048N</t>
  </si>
  <si>
    <t>CA GUANGZHOU</t>
  </si>
  <si>
    <t xml:space="preserve">INCHEON VOYAGER </t>
  </si>
  <si>
    <t>166N</t>
  </si>
  <si>
    <t xml:space="preserve">STARSHIP DRACO </t>
  </si>
  <si>
    <t xml:space="preserve">KMTC XIAMEN </t>
  </si>
  <si>
    <t>MONICA</t>
  </si>
  <si>
    <t>027S</t>
  </si>
  <si>
    <t>URU BHUM</t>
  </si>
  <si>
    <t>SYMEON P</t>
  </si>
  <si>
    <t>N028</t>
  </si>
  <si>
    <t>ETA SHEKOU</t>
  </si>
  <si>
    <t>SITC SHANDONG</t>
  </si>
  <si>
    <t>2609N</t>
  </si>
  <si>
    <t xml:space="preserve"> 2610N</t>
  </si>
  <si>
    <t>2608N</t>
  </si>
  <si>
    <t>SAMAL</t>
  </si>
  <si>
    <t>ZHONG GU BEI HAI</t>
  </si>
  <si>
    <t>16:00 MON</t>
  </si>
  <si>
    <t>WAN HAI 290</t>
  </si>
  <si>
    <t>N057</t>
  </si>
  <si>
    <t>OOCL KAPOK</t>
  </si>
  <si>
    <t>ETD CAI MEP</t>
  </si>
  <si>
    <t>2604S</t>
  </si>
  <si>
    <t xml:space="preserve">SAWASDEE BALTIC </t>
  </si>
  <si>
    <t>COSCO ISTANBUL 091S</t>
  </si>
  <si>
    <t>028S</t>
  </si>
  <si>
    <t>OOCL YOKOHAMA 210S</t>
  </si>
  <si>
    <t>029S</t>
  </si>
  <si>
    <t>OOCL HOUSTON 217S</t>
  </si>
  <si>
    <t>030S</t>
  </si>
  <si>
    <t>KOTA LUMAYAN 189S</t>
  </si>
  <si>
    <t>031S</t>
  </si>
  <si>
    <t>OOCL BRISBANE 249S</t>
  </si>
  <si>
    <t>N039</t>
  </si>
  <si>
    <t>N559</t>
  </si>
  <si>
    <t>N029</t>
  </si>
  <si>
    <t>N040</t>
  </si>
  <si>
    <t xml:space="preserve">SYMEON P </t>
  </si>
  <si>
    <t>027N</t>
  </si>
  <si>
    <t>066N</t>
  </si>
  <si>
    <t>167N</t>
  </si>
  <si>
    <t>028N</t>
  </si>
  <si>
    <t xml:space="preserve"> 027N</t>
  </si>
  <si>
    <t>SITC KANTO</t>
  </si>
  <si>
    <t xml:space="preserve">SITC RENDE </t>
  </si>
  <si>
    <t>SITC KEELUNG</t>
  </si>
  <si>
    <t xml:space="preserve"> 2609N</t>
  </si>
  <si>
    <t>2614N</t>
  </si>
  <si>
    <t>2611N</t>
  </si>
  <si>
    <t xml:space="preserve"> 2603N</t>
  </si>
  <si>
    <t xml:space="preserve"> 066N</t>
  </si>
  <si>
    <t xml:space="preserve">KMTC LAEM CHABANG </t>
  </si>
  <si>
    <t>KMTC OSAKA</t>
  </si>
  <si>
    <t xml:space="preserve"> 2604N</t>
  </si>
  <si>
    <t>STARSHIP URSA 2604N</t>
  </si>
  <si>
    <t>PANCON BRIDGE 2604N</t>
  </si>
  <si>
    <t>DONGJIN CONFIDENT 0144N</t>
  </si>
  <si>
    <t xml:space="preserve">STARSHIP PEGASUS  </t>
  </si>
  <si>
    <t>SAWASDEE RIGEL 2603N</t>
  </si>
  <si>
    <t>POS LAEMCHABANG 1036E</t>
  </si>
  <si>
    <t>PANCON CHAMPION 2602N</t>
  </si>
  <si>
    <t>PANCON BRIDGE 2605N</t>
  </si>
  <si>
    <t>PEGASUS PROTO 2605N</t>
  </si>
  <si>
    <t>PANCON CHAMPION 2601N</t>
  </si>
  <si>
    <t>POS SINGAPORE 1033N</t>
  </si>
  <si>
    <t>PEGASUS PROTO 2604N</t>
  </si>
  <si>
    <t>POS HOCHIMINH 1062N</t>
  </si>
  <si>
    <t>SAWASDEE DENEB 2604N</t>
  </si>
  <si>
    <t>SYMEON P 0027N</t>
  </si>
  <si>
    <t>KMTC NAGOYA V.2605N</t>
  </si>
  <si>
    <t>WAN HAI 308</t>
  </si>
  <si>
    <t>N106</t>
  </si>
  <si>
    <t>YM CELEBRITY</t>
  </si>
  <si>
    <t>098B</t>
  </si>
  <si>
    <t>N078</t>
  </si>
  <si>
    <t>N083</t>
  </si>
  <si>
    <t>N058</t>
  </si>
  <si>
    <t>N107</t>
  </si>
  <si>
    <t>S026</t>
  </si>
  <si>
    <t>S086</t>
  </si>
  <si>
    <t>S095</t>
  </si>
  <si>
    <t>S059</t>
  </si>
  <si>
    <t>S087</t>
  </si>
  <si>
    <t>0010N </t>
  </si>
  <si>
    <t>144N</t>
  </si>
  <si>
    <t xml:space="preserve">SAWASDEE SUNRISE </t>
  </si>
  <si>
    <t xml:space="preserve">SAWASDEE CAPELLA </t>
  </si>
  <si>
    <t xml:space="preserve"> 2604S</t>
  </si>
  <si>
    <t xml:space="preserve">SAWASDEE INCHEON </t>
  </si>
  <si>
    <t xml:space="preserve"> 2609S</t>
  </si>
  <si>
    <t>SAWASDEE CAPELLA</t>
  </si>
  <si>
    <t>2605S</t>
  </si>
  <si>
    <t>16:00 TUE</t>
  </si>
  <si>
    <t>SAWASDEE DENEB</t>
  </si>
  <si>
    <t>SAWASDEE BALTIC</t>
  </si>
  <si>
    <t>2609S</t>
  </si>
  <si>
    <t>069S</t>
  </si>
  <si>
    <t>4:00 PM</t>
  </si>
  <si>
    <t>139S</t>
  </si>
  <si>
    <t>070S</t>
  </si>
  <si>
    <t>140S</t>
  </si>
  <si>
    <t>071S</t>
  </si>
  <si>
    <t>326W</t>
  </si>
  <si>
    <t>327W</t>
  </si>
  <si>
    <t>328W</t>
  </si>
  <si>
    <t>W208</t>
  </si>
  <si>
    <t>W099</t>
  </si>
  <si>
    <t>W006</t>
  </si>
  <si>
    <t>W242</t>
  </si>
  <si>
    <t>W209</t>
  </si>
  <si>
    <t>10:00 TUE</t>
  </si>
  <si>
    <t xml:space="preserve">ONE TRUTH </t>
  </si>
  <si>
    <t>029W</t>
  </si>
  <si>
    <t>ONE TRIUMPH</t>
  </si>
  <si>
    <t>030W</t>
  </si>
  <si>
    <t>ONE HANGZHOU BAY</t>
  </si>
  <si>
    <t>062W</t>
  </si>
  <si>
    <t>COSCO EXCELLENCE</t>
  </si>
  <si>
    <t>076W</t>
  </si>
  <si>
    <t>SITC JIANGSU</t>
  </si>
  <si>
    <t>2612N</t>
  </si>
  <si>
    <t>SITC SHANGDONG</t>
  </si>
  <si>
    <t>SITC MACAO</t>
  </si>
  <si>
    <t>2606S</t>
  </si>
  <si>
    <t>KOTA NAZAR</t>
  </si>
  <si>
    <t>2610N</t>
  </si>
  <si>
    <t>OOCL LAVENDER</t>
  </si>
  <si>
    <t>002E</t>
  </si>
  <si>
    <t>OOCL IRIS</t>
  </si>
  <si>
    <t>006E</t>
  </si>
  <si>
    <t>OOCL BANGKOK</t>
  </si>
  <si>
    <t>068E</t>
  </si>
  <si>
    <t>VNTTT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</si>
</sst>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4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4" applyNumberFormat="0" applyFont="0" applyAlignment="0" applyProtection="0"/>
    <xf numFmtId="0" fontId="43" fillId="78" borderId="54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3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91" fillId="0" borderId="0" xfId="0" applyFont="1" applyFill="1" applyBorder="1" applyAlignment="1">
      <alignment horizontal="right"/>
    </xf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16" fontId="95" fillId="0" borderId="28" xfId="701" applyNumberFormat="1" applyFont="1" applyFill="1" applyBorder="1" applyAlignment="1">
      <alignment horizontal="left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0" fontId="185" fillId="81" borderId="38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59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59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96" fillId="81" borderId="55" xfId="0" applyNumberFormat="1" applyFont="1" applyFill="1" applyBorder="1" applyAlignment="1">
      <alignment horizontal="center" vertical="center" wrapText="1"/>
    </xf>
    <xf numFmtId="16" fontId="185" fillId="81" borderId="57" xfId="0" applyNumberFormat="1" applyFont="1" applyFill="1" applyBorder="1" applyAlignment="1">
      <alignment horizontal="center" vertical="center" wrapText="1"/>
    </xf>
    <xf numFmtId="16" fontId="185" fillId="81" borderId="61" xfId="0" applyNumberFormat="1" applyFont="1" applyFill="1" applyBorder="1" applyAlignment="1">
      <alignment vertical="center"/>
    </xf>
    <xf numFmtId="16" fontId="185" fillId="81" borderId="56" xfId="0" applyNumberFormat="1" applyFont="1" applyFill="1" applyBorder="1" applyAlignment="1">
      <alignment vertical="center"/>
    </xf>
    <xf numFmtId="16" fontId="96" fillId="81" borderId="56" xfId="0" applyNumberFormat="1" applyFont="1" applyFill="1" applyBorder="1" applyAlignment="1">
      <alignment horizontal="center" vertical="center" wrapText="1"/>
    </xf>
    <xf numFmtId="16" fontId="96" fillId="81" borderId="62" xfId="0" applyNumberFormat="1" applyFont="1" applyFill="1" applyBorder="1" applyAlignment="1">
      <alignment horizontal="center" vertical="center" wrapText="1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58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58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59" xfId="0" applyNumberFormat="1" applyFont="1" applyFill="1" applyBorder="1" applyAlignment="1">
      <alignment horizontal="left" vertical="center"/>
    </xf>
    <xf numFmtId="20" fontId="201" fillId="0" borderId="64" xfId="0" applyNumberFormat="1" applyFont="1" applyFill="1" applyBorder="1" applyAlignment="1">
      <alignment horizontal="left" vertical="center"/>
    </xf>
    <xf numFmtId="20" fontId="201" fillId="0" borderId="65" xfId="0" applyNumberFormat="1" applyFont="1" applyFill="1" applyBorder="1" applyAlignment="1">
      <alignment horizontal="left" vertical="center"/>
    </xf>
    <xf numFmtId="20" fontId="201" fillId="0" borderId="66" xfId="0" applyNumberFormat="1" applyFont="1" applyFill="1" applyBorder="1" applyAlignment="1">
      <alignment horizontal="left" vertical="center"/>
    </xf>
    <xf numFmtId="0" fontId="185" fillId="0" borderId="67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68" xfId="0" applyNumberFormat="1" applyFont="1" applyFill="1" applyBorder="1" applyAlignment="1">
      <alignment horizontal="center" vertical="center"/>
    </xf>
    <xf numFmtId="20" fontId="201" fillId="0" borderId="69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59" xfId="785" applyFont="1" applyFill="1" applyBorder="1" applyAlignment="1">
      <alignment horizontal="center" vertical="center"/>
    </xf>
    <xf numFmtId="0" fontId="96" fillId="76" borderId="52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59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0" xfId="0" applyNumberFormat="1" applyFont="1" applyFill="1" applyBorder="1" applyAlignment="1">
      <alignment vertical="center" wrapText="1"/>
    </xf>
    <xf numFmtId="16" fontId="96" fillId="0" borderId="63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0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81" borderId="38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80" borderId="11" xfId="0" applyNumberFormat="1" applyFont="1" applyFill="1" applyBorder="1" applyAlignment="1">
      <alignment horizontal="center" vertical="center"/>
    </xf>
    <xf numFmtId="0" fontId="96" fillId="80" borderId="11" xfId="778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778" applyNumberFormat="1" applyFont="1" applyFill="1" applyBorder="1" applyAlignment="1" applyProtection="1">
      <alignment horizontal="center" vertical="center"/>
      <protection hidden="1"/>
    </xf>
    <xf numFmtId="167" fontId="95" fillId="0" borderId="11" xfId="0" applyNumberFormat="1" applyFont="1" applyFill="1" applyBorder="1" applyAlignment="1">
      <alignment horizontal="center" vertical="center"/>
    </xf>
    <xf numFmtId="0" fontId="96" fillId="0" borderId="11" xfId="778" applyFont="1" applyFill="1" applyBorder="1" applyAlignment="1" applyProtection="1">
      <alignment horizontal="center" vertical="center"/>
      <protection hidden="1"/>
    </xf>
    <xf numFmtId="16" fontId="96" fillId="0" borderId="11" xfId="778" applyNumberFormat="1" applyFont="1" applyFill="1" applyBorder="1" applyAlignment="1" applyProtection="1">
      <alignment horizontal="center" vertical="center"/>
      <protection hidden="1"/>
    </xf>
    <xf numFmtId="16" fontId="185" fillId="0" borderId="11" xfId="778" applyNumberFormat="1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0" fontId="96" fillId="80" borderId="29" xfId="778" applyFont="1" applyFill="1" applyBorder="1" applyAlignment="1" applyProtection="1">
      <alignment vertical="center"/>
      <protection hidden="1"/>
    </xf>
    <xf numFmtId="0" fontId="96" fillId="0" borderId="29" xfId="778" applyFont="1" applyFill="1" applyBorder="1" applyAlignment="1" applyProtection="1">
      <alignment vertical="center"/>
      <protection hidden="1"/>
    </xf>
    <xf numFmtId="0" fontId="185" fillId="69" borderId="29" xfId="778" applyFont="1" applyFill="1" applyBorder="1" applyAlignment="1" applyProtection="1">
      <alignment vertical="center"/>
      <protection hidden="1"/>
    </xf>
    <xf numFmtId="16" fontId="95" fillId="80" borderId="28" xfId="778" applyNumberFormat="1" applyFont="1" applyFill="1" applyBorder="1" applyAlignment="1" applyProtection="1">
      <alignment horizontal="center" vertical="center"/>
      <protection hidden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207" fillId="69" borderId="0" xfId="507" applyFont="1" applyFill="1" applyBorder="1" applyAlignment="1">
      <alignment horizontal="center" vertical="center"/>
    </xf>
    <xf numFmtId="0" fontId="185" fillId="69" borderId="0" xfId="0" applyFont="1" applyFill="1" applyBorder="1" applyAlignment="1">
      <alignment horizontal="center" vertical="center"/>
    </xf>
    <xf numFmtId="0" fontId="96" fillId="69" borderId="0" xfId="0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/>
    </xf>
    <xf numFmtId="16" fontId="185" fillId="0" borderId="0" xfId="0" applyNumberFormat="1" applyFont="1" applyFill="1" applyBorder="1" applyAlignment="1">
      <alignment horizontal="center" vertical="center"/>
    </xf>
    <xf numFmtId="179" fontId="95" fillId="0" borderId="0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 wrapText="1"/>
    </xf>
    <xf numFmtId="167" fontId="201" fillId="0" borderId="70" xfId="0" applyNumberFormat="1" applyFont="1" applyFill="1" applyBorder="1" applyAlignment="1">
      <alignment horizontal="center" vertical="center"/>
    </xf>
    <xf numFmtId="167" fontId="201" fillId="0" borderId="71" xfId="0" applyNumberFormat="1" applyFont="1" applyFill="1" applyBorder="1" applyAlignment="1">
      <alignment horizontal="center" vertical="center"/>
    </xf>
    <xf numFmtId="167" fontId="209" fillId="0" borderId="36" xfId="0" applyNumberFormat="1" applyFont="1" applyFill="1" applyBorder="1" applyAlignment="1">
      <alignment horizontal="center" vertical="center"/>
    </xf>
    <xf numFmtId="167" fontId="209" fillId="0" borderId="41" xfId="0" applyNumberFormat="1" applyFont="1" applyFill="1" applyBorder="1" applyAlignment="1">
      <alignment horizontal="center" vertical="center"/>
    </xf>
    <xf numFmtId="167" fontId="201" fillId="0" borderId="72" xfId="0" applyNumberFormat="1" applyFont="1" applyFill="1" applyBorder="1" applyAlignment="1">
      <alignment horizontal="center" vertical="center"/>
    </xf>
    <xf numFmtId="16" fontId="209" fillId="0" borderId="35" xfId="0" applyNumberFormat="1" applyFont="1" applyFill="1" applyBorder="1" applyAlignment="1">
      <alignment horizontal="center" vertical="center"/>
    </xf>
    <xf numFmtId="16" fontId="209" fillId="0" borderId="68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left" vertical="center"/>
    </xf>
    <xf numFmtId="16" fontId="96" fillId="0" borderId="73" xfId="0" applyNumberFormat="1" applyFont="1" applyFill="1" applyBorder="1" applyAlignment="1">
      <alignment vertical="center" wrapText="1"/>
    </xf>
    <xf numFmtId="16" fontId="96" fillId="0" borderId="74" xfId="0" applyNumberFormat="1" applyFont="1" applyFill="1" applyBorder="1" applyAlignment="1">
      <alignment vertical="center" wrapText="1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6" xfId="0" applyNumberFormat="1" applyFont="1" applyFill="1" applyBorder="1" applyAlignment="1">
      <alignment vertical="center" wrapText="1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2" borderId="44" xfId="0" applyNumberFormat="1" applyFont="1" applyFill="1" applyBorder="1" applyAlignment="1">
      <alignment horizontal="center" vertical="center" wrapText="1"/>
    </xf>
    <xf numFmtId="16" fontId="185" fillId="82" borderId="43" xfId="0" applyNumberFormat="1" applyFont="1" applyFill="1" applyBorder="1" applyAlignment="1">
      <alignment horizontal="center" vertical="center" wrapText="1"/>
    </xf>
    <xf numFmtId="0" fontId="185" fillId="77" borderId="44" xfId="0" applyFont="1" applyFill="1" applyBorder="1" applyAlignment="1">
      <alignment horizontal="center" vertical="center" wrapText="1"/>
    </xf>
    <xf numFmtId="0" fontId="185" fillId="77" borderId="43" xfId="0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0" fontId="96" fillId="0" borderId="41" xfId="764" applyFont="1" applyFill="1" applyBorder="1" applyAlignment="1">
      <alignment horizontal="center" vertical="center" wrapText="1"/>
    </xf>
    <xf numFmtId="0" fontId="96" fillId="0" borderId="49" xfId="764" applyFont="1" applyFill="1" applyBorder="1" applyAlignment="1">
      <alignment horizontal="center" vertical="center" wrapText="1"/>
    </xf>
    <xf numFmtId="0" fontId="96" fillId="0" borderId="50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85" fillId="81" borderId="55" xfId="0" applyFont="1" applyFill="1" applyBorder="1" applyAlignment="1">
      <alignment horizontal="center" vertical="center" wrapText="1"/>
    </xf>
    <xf numFmtId="0" fontId="185" fillId="81" borderId="56" xfId="0" applyFont="1" applyFill="1" applyBorder="1" applyAlignment="1">
      <alignment horizontal="center" vertical="center" wrapText="1"/>
    </xf>
    <xf numFmtId="0" fontId="185" fillId="81" borderId="57" xfId="0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16" fontId="96" fillId="65" borderId="46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1" xfId="961" applyNumberFormat="1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>
      <alignment horizontal="center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3" xfId="0" applyFont="1" applyFill="1" applyBorder="1" applyAlignment="1">
      <alignment horizontal="center" vertical="center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2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285750</xdr:rowOff>
    </xdr:from>
    <xdr:to>
      <xdr:col>0</xdr:col>
      <xdr:colOff>184731</xdr:colOff>
      <xdr:row>11</xdr:row>
      <xdr:rowOff>108954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D2858F-77BC-485C-8B04-59B5A505A845}"/>
            </a:ext>
            <a:ext uri="{147F2762-F138-4A5C-976F-8EAC2B608ADB}">
              <a16:predDERef xmlns:a16="http://schemas.microsoft.com/office/drawing/2014/main" pred="{6BCC7867-B9A6-471D-A65C-CB04B54CAFF6}"/>
            </a:ext>
          </a:extLst>
        </xdr:cNvPr>
        <xdr:cNvSpPr/>
      </xdr:nvSpPr>
      <xdr:spPr>
        <a:xfrm>
          <a:off x="276225" y="20822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0</xdr:col>
      <xdr:colOff>184731</xdr:colOff>
      <xdr:row>9</xdr:row>
      <xdr:rowOff>118479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9F6302-221A-4F59-98FA-B8DEDB266363}"/>
            </a:ext>
            <a:ext uri="{147F2762-F138-4A5C-976F-8EAC2B608ADB}">
              <a16:predDERef xmlns:a16="http://schemas.microsoft.com/office/drawing/2014/main" pred="{6E3CF518-BB2F-497E-BDF2-E36CA0B8A8A6}"/>
            </a:ext>
          </a:extLst>
        </xdr:cNvPr>
        <xdr:cNvSpPr/>
      </xdr:nvSpPr>
      <xdr:spPr>
        <a:xfrm>
          <a:off x="190500" y="339966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C9FC4D-2BA3-4623-A2D4-0884CF05BD68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10E9EA-6E0A-4046-A598-2608C391404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314325</xdr:rowOff>
    </xdr:from>
    <xdr:to>
      <xdr:col>0</xdr:col>
      <xdr:colOff>184731</xdr:colOff>
      <xdr:row>13</xdr:row>
      <xdr:rowOff>280404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657271-0ED9-4796-8630-0A18DA263FE6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9205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50289D-6318-48B7-A782-D1D1BFCDDB6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B0CD211-57AC-43F6-A58A-75A232DE792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123825</xdr:rowOff>
    </xdr:from>
    <xdr:to>
      <xdr:col>0</xdr:col>
      <xdr:colOff>184731</xdr:colOff>
      <xdr:row>8</xdr:row>
      <xdr:rowOff>223254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42B3F-76FA-4FF6-B23B-6CBB5DC8BCBF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5438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8901A-6023-4CC6-B934-59B68CCBADC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202CF9-8337-4A7A-A8C1-F284B705879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962814-397C-4616-94B2-CB47ECB1633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6F5BEE-C6F8-4F2D-9150-EC03F8971E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4936D44-AB6C-431B-BCC2-93B4D02D8C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9CAC0B-FFEC-4DED-AD6A-99867F77BC9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10FB269-CD73-4AD3-A387-EF1DA0E3DA6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639D989-B7AA-4702-867C-79EF9216E75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184731</xdr:colOff>
      <xdr:row>9</xdr:row>
      <xdr:rowOff>166104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3793DBE-4119-42A8-BBBA-003D36B2904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184731</xdr:colOff>
      <xdr:row>10</xdr:row>
      <xdr:rowOff>204204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6D3A7-2702-4DF9-A406-52178F8CACF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0369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4FD755-4B95-4C68-9626-BF493D7398F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5032F-9C14-4B06-B427-E89811FD624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B0BADA7-EB26-4FC0-81A2-8B3E082AC78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AD94E2F-29CB-4FCF-9B51-EBF95B0FE88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0EBC5CD-FB44-45A7-BBE6-C7862E19F9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71AB4D-EB4F-4D4F-A7D1-F82E3AAB261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C17732-D9F6-4B32-A3C8-C900DCA0B4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CF9B283-82CF-4C07-921C-1E76A9D80CB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238125</xdr:rowOff>
    </xdr:from>
    <xdr:to>
      <xdr:col>0</xdr:col>
      <xdr:colOff>184731</xdr:colOff>
      <xdr:row>11</xdr:row>
      <xdr:rowOff>147054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5C06F8C-502B-4441-9FD2-179B8408755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19050</xdr:rowOff>
    </xdr:from>
    <xdr:to>
      <xdr:col>0</xdr:col>
      <xdr:colOff>184731</xdr:colOff>
      <xdr:row>13</xdr:row>
      <xdr:rowOff>118479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70441CA-8BDF-47DA-9B84-DF0ADB919F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5300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398ED52-165B-4A26-A109-43AD9E32281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12ED24-859D-4912-91C9-F3B8D13FE64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8EEBE97-2DBE-46BD-A751-A6B6973533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26F0051-0EC0-445C-8D2D-6093C57CA5A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B6F797C-DF39-4B79-9F16-CC3A685C03D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E6146D8-FB95-47C1-986A-9A9D8C88B78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E8B0E96-6925-40EF-AD7D-2C7C5110E58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302CEBA-9FEE-4847-9681-C4EE798E4AC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9F79215-EF17-4A1F-BD84-74B3701CF9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082B0ED-D75D-4AA9-B044-0F280A0D07B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F7059F1-CA0C-42C1-8678-83DF9C3D2C6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62076C-B63A-4854-8541-37EE07CF5C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6FC281B-72FE-40E2-AE5E-E0ADB6B2655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C2BFBB8-CC07-474E-8A46-55FE26E6EC9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BF589FB1-644F-492F-BE34-4F93BCB40293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80397CB-4957-47E7-AF5F-D9274E5EC9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91C46A3-2C60-402F-9E7F-6FDEF48B5E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219075</xdr:rowOff>
    </xdr:from>
    <xdr:to>
      <xdr:col>0</xdr:col>
      <xdr:colOff>184731</xdr:colOff>
      <xdr:row>14</xdr:row>
      <xdr:rowOff>156579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355AD36D-901C-4091-A581-73F5B19CC7C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247650</xdr:rowOff>
    </xdr:from>
    <xdr:to>
      <xdr:col>0</xdr:col>
      <xdr:colOff>184731</xdr:colOff>
      <xdr:row>16</xdr:row>
      <xdr:rowOff>23229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E7237CF-3236-42CC-B164-89AEDFBA952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4023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53" sqref="A53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76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77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78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79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513" t="s">
        <v>17</v>
      </c>
      <c r="B17" s="514"/>
      <c r="C17" s="514"/>
      <c r="D17" s="514"/>
      <c r="E17" s="514"/>
      <c r="F17" s="514"/>
      <c r="G17" s="514"/>
      <c r="H17" s="514"/>
      <c r="I17" s="514"/>
      <c r="J17" s="514"/>
      <c r="K17" s="514"/>
      <c r="L17" s="515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16" t="s">
        <v>28</v>
      </c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8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512" t="s">
        <v>29</v>
      </c>
      <c r="G22" s="512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512" t="s">
        <v>18</v>
      </c>
      <c r="C26" s="512"/>
      <c r="D26" s="50"/>
      <c r="E26" s="50"/>
      <c r="F26" s="53" t="s">
        <v>43</v>
      </c>
      <c r="G26" s="50"/>
      <c r="H26" s="50"/>
      <c r="I26" s="50"/>
      <c r="J26" s="512" t="s">
        <v>27</v>
      </c>
      <c r="K26" s="512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83</v>
      </c>
      <c r="D30" s="50"/>
      <c r="E30" s="50"/>
      <c r="F30" s="519" t="s">
        <v>19</v>
      </c>
      <c r="G30" s="519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97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512" t="s">
        <v>26</v>
      </c>
      <c r="C34" s="512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512" t="s">
        <v>25</v>
      </c>
      <c r="E37" s="512"/>
      <c r="F37" s="50"/>
      <c r="G37" s="50"/>
      <c r="H37" s="520" t="s">
        <v>23</v>
      </c>
      <c r="I37" s="520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512" t="s">
        <v>24</v>
      </c>
      <c r="G38" s="512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15" sqref="A15"/>
    </sheetView>
  </sheetViews>
  <sheetFormatPr defaultRowHeight="16.5"/>
  <cols>
    <col min="1" max="1" width="14.875" style="115" customWidth="1"/>
    <col min="2" max="2" width="9.75" style="115" customWidth="1"/>
    <col min="3" max="3" width="4.5" style="115" customWidth="1"/>
    <col min="4" max="7" width="8.625" style="115" customWidth="1"/>
    <col min="8" max="8" width="16.5" style="130" customWidth="1"/>
    <col min="9" max="16384" width="9" style="115"/>
  </cols>
  <sheetData>
    <row r="1" spans="1:32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</row>
    <row r="2" spans="1:32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</row>
    <row r="3" spans="1:32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113" customFormat="1" ht="21" customHeight="1" thickTop="1">
      <c r="A4" s="578" t="s">
        <v>101</v>
      </c>
      <c r="B4" s="578"/>
      <c r="C4" s="578"/>
      <c r="D4" s="578"/>
      <c r="E4" s="578"/>
      <c r="F4" s="578"/>
      <c r="G4" s="578"/>
      <c r="H4" s="578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15" customHeight="1">
      <c r="B5" s="129"/>
      <c r="C5" s="129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ht="21.75" customHeight="1" thickBot="1">
      <c r="A6" s="114" t="s">
        <v>36</v>
      </c>
      <c r="G6" s="117" t="s">
        <v>89</v>
      </c>
      <c r="H6" s="127">
        <f ca="1">TODAY()</f>
        <v>46106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29.25" customHeight="1">
      <c r="A7" s="184" t="s">
        <v>1</v>
      </c>
      <c r="B7" s="456" t="s">
        <v>48</v>
      </c>
      <c r="C7" s="543" t="s">
        <v>0</v>
      </c>
      <c r="D7" s="543"/>
      <c r="E7" s="340" t="s">
        <v>47</v>
      </c>
      <c r="F7" s="543" t="s">
        <v>108</v>
      </c>
      <c r="G7" s="543"/>
      <c r="H7" s="185" t="s">
        <v>84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ht="25.5" customHeight="1">
      <c r="A8" s="131" t="s">
        <v>188</v>
      </c>
      <c r="B8" s="207" t="s">
        <v>241</v>
      </c>
      <c r="C8" s="132" t="s">
        <v>134</v>
      </c>
      <c r="D8" s="133">
        <v>46111</v>
      </c>
      <c r="E8" s="133">
        <v>46114</v>
      </c>
      <c r="F8" s="282" t="s">
        <v>57</v>
      </c>
      <c r="G8" s="201">
        <v>46108</v>
      </c>
      <c r="H8" s="582" t="s">
        <v>130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32" ht="25.5" customHeight="1">
      <c r="A9" s="131" t="s">
        <v>177</v>
      </c>
      <c r="B9" s="207" t="s">
        <v>344</v>
      </c>
      <c r="C9" s="132" t="s">
        <v>134</v>
      </c>
      <c r="D9" s="133">
        <v>46118</v>
      </c>
      <c r="E9" s="133">
        <v>46121</v>
      </c>
      <c r="F9" s="282" t="s">
        <v>57</v>
      </c>
      <c r="G9" s="201">
        <v>46115</v>
      </c>
      <c r="H9" s="58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32" ht="25.5" customHeight="1">
      <c r="A10" s="131" t="s">
        <v>188</v>
      </c>
      <c r="B10" s="207" t="s">
        <v>346</v>
      </c>
      <c r="C10" s="132" t="s">
        <v>134</v>
      </c>
      <c r="D10" s="133">
        <v>46125</v>
      </c>
      <c r="E10" s="133">
        <v>46128</v>
      </c>
      <c r="F10" s="282" t="s">
        <v>57</v>
      </c>
      <c r="G10" s="201">
        <v>46122</v>
      </c>
      <c r="H10" s="582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32" ht="25.5" customHeight="1">
      <c r="A11" s="131" t="s">
        <v>177</v>
      </c>
      <c r="B11" s="207" t="s">
        <v>347</v>
      </c>
      <c r="C11" s="132" t="s">
        <v>134</v>
      </c>
      <c r="D11" s="133">
        <v>46132</v>
      </c>
      <c r="E11" s="133">
        <v>46135</v>
      </c>
      <c r="F11" s="282" t="s">
        <v>57</v>
      </c>
      <c r="G11" s="201">
        <v>46129</v>
      </c>
      <c r="H11" s="582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32" ht="25.5" customHeight="1">
      <c r="A12" s="131" t="s">
        <v>188</v>
      </c>
      <c r="B12" s="207" t="s">
        <v>348</v>
      </c>
      <c r="C12" s="132" t="s">
        <v>134</v>
      </c>
      <c r="D12" s="133">
        <v>46139</v>
      </c>
      <c r="E12" s="133">
        <v>46142</v>
      </c>
      <c r="F12" s="282" t="s">
        <v>57</v>
      </c>
      <c r="G12" s="434">
        <v>46136</v>
      </c>
      <c r="H12" s="58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32" s="236" customFormat="1" ht="25.5" customHeight="1" thickBot="1">
      <c r="A13" s="341"/>
      <c r="B13" s="342"/>
      <c r="C13" s="290"/>
      <c r="D13" s="281"/>
      <c r="E13" s="291"/>
      <c r="F13" s="283"/>
      <c r="G13" s="292"/>
      <c r="H13" s="583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32" ht="25.5" customHeight="1">
      <c r="G14" s="115" t="s">
        <v>190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32" ht="25.5" customHeight="1">
      <c r="A15" s="121" t="s">
        <v>87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32" ht="25.5" customHeight="1"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Y19"/>
  <sheetViews>
    <sheetView zoomScaleNormal="100" workbookViewId="0">
      <selection activeCell="A19" sqref="A19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10.25" style="12" customWidth="1"/>
    <col min="7" max="9" width="12.875" style="12" customWidth="1"/>
    <col min="10" max="10" width="9.625" style="12" customWidth="1"/>
    <col min="11" max="11" width="14.375" style="12" customWidth="1"/>
    <col min="12" max="12" width="14.625" style="12" customWidth="1"/>
    <col min="13" max="13" width="0" style="12" hidden="1" customWidth="1"/>
    <col min="14" max="16384" width="9" style="12"/>
  </cols>
  <sheetData>
    <row r="1" spans="1:25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</row>
    <row r="2" spans="1:25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</row>
    <row r="3" spans="1:25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</row>
    <row r="4" spans="1:25" s="14" customFormat="1" ht="23.25" customHeight="1" thickTop="1">
      <c r="A4" s="573" t="s">
        <v>102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</row>
    <row r="5" spans="1:25" ht="15" customHeight="1">
      <c r="A5" s="10" t="s">
        <v>36</v>
      </c>
      <c r="K5" s="89" t="s">
        <v>89</v>
      </c>
      <c r="L5" s="90">
        <f ca="1">TODAY()</f>
        <v>46106</v>
      </c>
    </row>
    <row r="6" spans="1:25" ht="16.5" thickBot="1"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26.25" thickBot="1">
      <c r="A7" s="308" t="s">
        <v>1</v>
      </c>
      <c r="B7" s="477" t="s">
        <v>3</v>
      </c>
      <c r="C7" s="587" t="s">
        <v>0</v>
      </c>
      <c r="D7" s="588"/>
      <c r="E7" s="369" t="s">
        <v>51</v>
      </c>
      <c r="F7" s="309" t="s">
        <v>96</v>
      </c>
      <c r="G7" s="309" t="s">
        <v>152</v>
      </c>
      <c r="H7" s="338" t="s">
        <v>153</v>
      </c>
      <c r="I7" s="587" t="s">
        <v>108</v>
      </c>
      <c r="J7" s="589"/>
      <c r="K7" s="301" t="s">
        <v>85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5" s="94" customFormat="1" ht="16.5" customHeight="1">
      <c r="A8" s="487" t="s">
        <v>212</v>
      </c>
      <c r="B8" s="478" t="s">
        <v>227</v>
      </c>
      <c r="C8" s="479" t="s">
        <v>134</v>
      </c>
      <c r="D8" s="480">
        <v>46111</v>
      </c>
      <c r="E8" s="480">
        <v>46114</v>
      </c>
      <c r="F8" s="481">
        <v>46139</v>
      </c>
      <c r="G8" s="481">
        <v>46159</v>
      </c>
      <c r="H8" s="481">
        <v>46162</v>
      </c>
      <c r="I8" s="62" t="s">
        <v>157</v>
      </c>
      <c r="J8" s="481">
        <v>46108</v>
      </c>
      <c r="K8" s="584" t="s">
        <v>124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5" ht="16.5" customHeight="1">
      <c r="A9" s="488" t="s">
        <v>251</v>
      </c>
      <c r="B9" s="482" t="s">
        <v>297</v>
      </c>
      <c r="C9" s="483" t="s">
        <v>154</v>
      </c>
      <c r="D9" s="484">
        <v>46113</v>
      </c>
      <c r="E9" s="484">
        <v>46116</v>
      </c>
      <c r="F9" s="485">
        <v>46141</v>
      </c>
      <c r="G9" s="485">
        <v>46161</v>
      </c>
      <c r="H9" s="485">
        <v>46164</v>
      </c>
      <c r="I9" s="62" t="s">
        <v>216</v>
      </c>
      <c r="J9" s="485">
        <v>46111</v>
      </c>
      <c r="K9" s="58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5" ht="16.5" customHeight="1">
      <c r="A10" s="487" t="s">
        <v>252</v>
      </c>
      <c r="B10" s="478" t="s">
        <v>221</v>
      </c>
      <c r="C10" s="479" t="s">
        <v>134</v>
      </c>
      <c r="D10" s="481">
        <v>46118</v>
      </c>
      <c r="E10" s="481">
        <v>46121</v>
      </c>
      <c r="F10" s="481">
        <v>46146</v>
      </c>
      <c r="G10" s="481">
        <v>46166</v>
      </c>
      <c r="H10" s="481">
        <v>46169</v>
      </c>
      <c r="I10" s="62" t="s">
        <v>157</v>
      </c>
      <c r="J10" s="481">
        <v>46115</v>
      </c>
      <c r="K10" s="585"/>
    </row>
    <row r="11" spans="1:25" ht="16.5" customHeight="1">
      <c r="A11" s="489" t="s">
        <v>210</v>
      </c>
      <c r="B11" s="482" t="s">
        <v>298</v>
      </c>
      <c r="C11" s="479" t="s">
        <v>154</v>
      </c>
      <c r="D11" s="62">
        <v>46120</v>
      </c>
      <c r="E11" s="62">
        <v>46123</v>
      </c>
      <c r="F11" s="481">
        <v>46148</v>
      </c>
      <c r="G11" s="481">
        <v>46168</v>
      </c>
      <c r="H11" s="481">
        <v>46171</v>
      </c>
      <c r="I11" s="62" t="s">
        <v>216</v>
      </c>
      <c r="J11" s="486">
        <v>46118</v>
      </c>
      <c r="K11" s="585"/>
    </row>
    <row r="12" spans="1:25" ht="16.5" customHeight="1">
      <c r="A12" s="487" t="s">
        <v>299</v>
      </c>
      <c r="B12" s="478" t="s">
        <v>221</v>
      </c>
      <c r="C12" s="479" t="s">
        <v>134</v>
      </c>
      <c r="D12" s="481">
        <v>46125</v>
      </c>
      <c r="E12" s="481">
        <v>46128</v>
      </c>
      <c r="F12" s="481">
        <v>46153</v>
      </c>
      <c r="G12" s="481">
        <v>46173</v>
      </c>
      <c r="H12" s="481">
        <v>46176</v>
      </c>
      <c r="I12" s="62" t="s">
        <v>157</v>
      </c>
      <c r="J12" s="481">
        <v>46122</v>
      </c>
      <c r="K12" s="585"/>
    </row>
    <row r="13" spans="1:25" ht="16.5" customHeight="1">
      <c r="A13" s="489" t="s">
        <v>249</v>
      </c>
      <c r="B13" s="482" t="s">
        <v>221</v>
      </c>
      <c r="C13" s="479" t="s">
        <v>154</v>
      </c>
      <c r="D13" s="62">
        <v>46127</v>
      </c>
      <c r="E13" s="62">
        <v>46130</v>
      </c>
      <c r="F13" s="481">
        <v>46155</v>
      </c>
      <c r="G13" s="481">
        <v>46175</v>
      </c>
      <c r="H13" s="481">
        <v>46178</v>
      </c>
      <c r="I13" s="62" t="s">
        <v>216</v>
      </c>
      <c r="J13" s="486">
        <v>46125</v>
      </c>
      <c r="K13" s="585"/>
    </row>
    <row r="14" spans="1:25" s="264" customFormat="1" ht="16.5" hidden="1" customHeight="1">
      <c r="A14" s="487" t="s">
        <v>300</v>
      </c>
      <c r="B14" s="478" t="s">
        <v>301</v>
      </c>
      <c r="C14" s="479" t="s">
        <v>134</v>
      </c>
      <c r="D14" s="481">
        <v>46132</v>
      </c>
      <c r="E14" s="481">
        <v>46135</v>
      </c>
      <c r="F14" s="481">
        <v>46160</v>
      </c>
      <c r="G14" s="481">
        <v>46180</v>
      </c>
      <c r="H14" s="481">
        <v>46183</v>
      </c>
      <c r="I14" s="62" t="s">
        <v>157</v>
      </c>
      <c r="J14" s="481">
        <v>46129</v>
      </c>
      <c r="K14" s="585"/>
    </row>
    <row r="15" spans="1:25" s="264" customFormat="1" ht="16.5" customHeight="1">
      <c r="A15" s="489" t="s">
        <v>215</v>
      </c>
      <c r="B15" s="482" t="s">
        <v>221</v>
      </c>
      <c r="C15" s="479" t="s">
        <v>154</v>
      </c>
      <c r="D15" s="62">
        <v>46134</v>
      </c>
      <c r="E15" s="62">
        <v>46137</v>
      </c>
      <c r="F15" s="481">
        <v>46162</v>
      </c>
      <c r="G15" s="481">
        <v>46182</v>
      </c>
      <c r="H15" s="481">
        <v>46185</v>
      </c>
      <c r="I15" s="62" t="s">
        <v>216</v>
      </c>
      <c r="J15" s="486">
        <v>46132</v>
      </c>
      <c r="K15" s="585"/>
    </row>
    <row r="16" spans="1:25" s="264" customFormat="1" ht="16.5" customHeight="1">
      <c r="A16" s="487" t="s">
        <v>212</v>
      </c>
      <c r="B16" s="478" t="s">
        <v>221</v>
      </c>
      <c r="C16" s="479" t="s">
        <v>134</v>
      </c>
      <c r="D16" s="486">
        <v>46139</v>
      </c>
      <c r="E16" s="486">
        <v>46142</v>
      </c>
      <c r="F16" s="481">
        <v>46167</v>
      </c>
      <c r="G16" s="481">
        <v>46187</v>
      </c>
      <c r="H16" s="481">
        <v>46190</v>
      </c>
      <c r="I16" s="62" t="s">
        <v>157</v>
      </c>
      <c r="J16" s="486">
        <v>46136</v>
      </c>
      <c r="K16" s="585"/>
    </row>
    <row r="17" spans="1:11" s="264" customFormat="1" ht="16.5" customHeight="1" thickBot="1">
      <c r="A17" s="302"/>
      <c r="B17" s="458"/>
      <c r="C17" s="299"/>
      <c r="D17" s="65"/>
      <c r="E17" s="65"/>
      <c r="F17" s="300"/>
      <c r="G17" s="300"/>
      <c r="H17" s="300"/>
      <c r="I17" s="65"/>
      <c r="J17" s="490"/>
      <c r="K17" s="586"/>
    </row>
    <row r="19" spans="1:11">
      <c r="A19" s="78" t="s">
        <v>87</v>
      </c>
    </row>
  </sheetData>
  <mergeCells count="7">
    <mergeCell ref="K8:K17"/>
    <mergeCell ref="C7:D7"/>
    <mergeCell ref="A1:M1"/>
    <mergeCell ref="A2:M2"/>
    <mergeCell ref="A3:M3"/>
    <mergeCell ref="A4:L4"/>
    <mergeCell ref="I7:J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23" sqref="A23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</row>
    <row r="2" spans="1:8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</row>
    <row r="3" spans="1:8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</row>
    <row r="4" spans="1:8" s="2" customFormat="1" ht="24.75" customHeight="1" thickTop="1">
      <c r="A4" s="537" t="s">
        <v>6</v>
      </c>
      <c r="B4" s="537"/>
      <c r="C4" s="537"/>
      <c r="D4" s="537"/>
      <c r="E4" s="537"/>
      <c r="F4" s="537"/>
      <c r="G4" s="537"/>
      <c r="H4" s="537"/>
    </row>
    <row r="6" spans="1:8">
      <c r="A6" s="11" t="s">
        <v>36</v>
      </c>
      <c r="B6" s="11"/>
      <c r="G6" s="89" t="s">
        <v>89</v>
      </c>
      <c r="H6" s="90">
        <f ca="1">TODAY()</f>
        <v>46106</v>
      </c>
    </row>
    <row r="7" spans="1:8" ht="17.25" thickBot="1">
      <c r="A7" s="590"/>
      <c r="B7" s="590"/>
      <c r="C7" s="591"/>
      <c r="D7" s="591"/>
      <c r="E7" s="591"/>
      <c r="F7" s="591"/>
      <c r="G7" s="591"/>
      <c r="H7" s="591"/>
    </row>
    <row r="8" spans="1:8" ht="25.5">
      <c r="A8" s="202" t="s">
        <v>1</v>
      </c>
      <c r="B8" s="463" t="s">
        <v>3</v>
      </c>
      <c r="C8" s="592" t="s">
        <v>0</v>
      </c>
      <c r="D8" s="593"/>
      <c r="E8" s="206" t="s">
        <v>107</v>
      </c>
      <c r="F8" s="594" t="s">
        <v>108</v>
      </c>
      <c r="G8" s="595"/>
      <c r="H8" s="159" t="s">
        <v>45</v>
      </c>
    </row>
    <row r="9" spans="1:8" ht="16.5" customHeight="1">
      <c r="A9" s="464" t="s">
        <v>333</v>
      </c>
      <c r="B9" s="465" t="s">
        <v>270</v>
      </c>
      <c r="C9" s="80" t="s">
        <v>129</v>
      </c>
      <c r="D9" s="73">
        <v>46116</v>
      </c>
      <c r="E9" s="73">
        <v>46119</v>
      </c>
      <c r="F9" s="277" t="s">
        <v>135</v>
      </c>
      <c r="G9" s="73">
        <v>46114</v>
      </c>
      <c r="H9" s="544" t="s">
        <v>127</v>
      </c>
    </row>
    <row r="10" spans="1:8">
      <c r="A10" s="464" t="s">
        <v>334</v>
      </c>
      <c r="B10" s="465" t="s">
        <v>335</v>
      </c>
      <c r="C10" s="80" t="s">
        <v>129</v>
      </c>
      <c r="D10" s="73">
        <v>46123</v>
      </c>
      <c r="E10" s="73">
        <v>46126</v>
      </c>
      <c r="F10" s="277" t="s">
        <v>135</v>
      </c>
      <c r="G10" s="73">
        <v>46121</v>
      </c>
      <c r="H10" s="544"/>
    </row>
    <row r="11" spans="1:8">
      <c r="A11" s="464" t="s">
        <v>336</v>
      </c>
      <c r="B11" s="465" t="s">
        <v>335</v>
      </c>
      <c r="C11" s="80" t="s">
        <v>129</v>
      </c>
      <c r="D11" s="73">
        <v>46130</v>
      </c>
      <c r="E11" s="73">
        <v>46133</v>
      </c>
      <c r="F11" s="277" t="s">
        <v>135</v>
      </c>
      <c r="G11" s="73">
        <v>46128</v>
      </c>
      <c r="H11" s="544"/>
    </row>
    <row r="12" spans="1:8">
      <c r="A12" s="464" t="s">
        <v>271</v>
      </c>
      <c r="B12" s="465" t="s">
        <v>337</v>
      </c>
      <c r="C12" s="80" t="s">
        <v>129</v>
      </c>
      <c r="D12" s="73">
        <v>46137</v>
      </c>
      <c r="E12" s="73">
        <v>46140</v>
      </c>
      <c r="F12" s="277" t="s">
        <v>135</v>
      </c>
      <c r="G12" s="73">
        <v>46135</v>
      </c>
      <c r="H12" s="544"/>
    </row>
    <row r="13" spans="1:8" s="108" customFormat="1" ht="17.25" thickBot="1">
      <c r="A13" s="466" t="s">
        <v>338</v>
      </c>
      <c r="B13" s="467" t="s">
        <v>339</v>
      </c>
      <c r="C13" s="259" t="s">
        <v>129</v>
      </c>
      <c r="D13" s="109">
        <v>46144</v>
      </c>
      <c r="E13" s="107">
        <v>46147</v>
      </c>
      <c r="F13" s="278" t="s">
        <v>340</v>
      </c>
      <c r="G13" s="109">
        <v>46140</v>
      </c>
      <c r="H13" s="545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2" t="s">
        <v>1</v>
      </c>
      <c r="B15" s="463" t="s">
        <v>3</v>
      </c>
      <c r="C15" s="592" t="s">
        <v>0</v>
      </c>
      <c r="D15" s="593"/>
      <c r="E15" s="206" t="s">
        <v>109</v>
      </c>
      <c r="F15" s="594" t="s">
        <v>108</v>
      </c>
      <c r="G15" s="595"/>
      <c r="H15" s="159" t="s">
        <v>45</v>
      </c>
    </row>
    <row r="16" spans="1:8" ht="16.5" customHeight="1">
      <c r="A16" s="464" t="s">
        <v>333</v>
      </c>
      <c r="B16" s="465" t="s">
        <v>270</v>
      </c>
      <c r="C16" s="80" t="s">
        <v>138</v>
      </c>
      <c r="D16" s="73">
        <v>46117</v>
      </c>
      <c r="E16" s="73">
        <v>46119</v>
      </c>
      <c r="F16" s="277" t="s">
        <v>135</v>
      </c>
      <c r="G16" s="73">
        <v>46114</v>
      </c>
      <c r="H16" s="544" t="s">
        <v>143</v>
      </c>
    </row>
    <row r="17" spans="1:8">
      <c r="A17" s="464" t="s">
        <v>341</v>
      </c>
      <c r="B17" s="465" t="s">
        <v>335</v>
      </c>
      <c r="C17" s="80" t="s">
        <v>138</v>
      </c>
      <c r="D17" s="73">
        <v>46124</v>
      </c>
      <c r="E17" s="73">
        <v>46126</v>
      </c>
      <c r="F17" s="277" t="s">
        <v>135</v>
      </c>
      <c r="G17" s="73">
        <v>46121</v>
      </c>
      <c r="H17" s="544"/>
    </row>
    <row r="18" spans="1:8">
      <c r="A18" s="464" t="s">
        <v>336</v>
      </c>
      <c r="B18" s="465" t="s">
        <v>270</v>
      </c>
      <c r="C18" s="80" t="s">
        <v>138</v>
      </c>
      <c r="D18" s="73">
        <v>46131</v>
      </c>
      <c r="E18" s="73">
        <v>46133</v>
      </c>
      <c r="F18" s="277" t="s">
        <v>135</v>
      </c>
      <c r="G18" s="73">
        <v>46128</v>
      </c>
      <c r="H18" s="544"/>
    </row>
    <row r="19" spans="1:8">
      <c r="A19" s="464" t="s">
        <v>342</v>
      </c>
      <c r="B19" s="465" t="s">
        <v>343</v>
      </c>
      <c r="C19" s="80" t="s">
        <v>138</v>
      </c>
      <c r="D19" s="73">
        <v>46138</v>
      </c>
      <c r="E19" s="73">
        <v>46140</v>
      </c>
      <c r="F19" s="277" t="s">
        <v>135</v>
      </c>
      <c r="G19" s="73">
        <v>46135</v>
      </c>
      <c r="H19" s="544"/>
    </row>
    <row r="20" spans="1:8" s="108" customFormat="1" ht="17.25" thickBot="1">
      <c r="A20" s="466" t="s">
        <v>341</v>
      </c>
      <c r="B20" s="467" t="s">
        <v>339</v>
      </c>
      <c r="C20" s="259" t="s">
        <v>138</v>
      </c>
      <c r="D20" s="109">
        <v>46145</v>
      </c>
      <c r="E20" s="107">
        <v>46147</v>
      </c>
      <c r="F20" s="278" t="s">
        <v>340</v>
      </c>
      <c r="G20" s="109">
        <v>46140</v>
      </c>
      <c r="H20" s="545"/>
    </row>
    <row r="22" spans="1:8">
      <c r="A22" s="78" t="s">
        <v>87</v>
      </c>
      <c r="B22" s="78"/>
    </row>
  </sheetData>
  <mergeCells count="11">
    <mergeCell ref="C15:D15"/>
    <mergeCell ref="F15:G15"/>
    <mergeCell ref="H9:H13"/>
    <mergeCell ref="H16:H20"/>
    <mergeCell ref="A4:H4"/>
    <mergeCell ref="A1:H1"/>
    <mergeCell ref="A2:H2"/>
    <mergeCell ref="A3:H3"/>
    <mergeCell ref="A7:H7"/>
    <mergeCell ref="C8:D8"/>
    <mergeCell ref="F8:G8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G14"/>
  <sheetViews>
    <sheetView zoomScaleNormal="100" workbookViewId="0">
      <selection activeCell="A14" sqref="A14"/>
    </sheetView>
  </sheetViews>
  <sheetFormatPr defaultRowHeight="16.5"/>
  <cols>
    <col min="1" max="1" width="22.625" style="136" customWidth="1"/>
    <col min="2" max="2" width="5.625" style="136" customWidth="1"/>
    <col min="3" max="3" width="6.625" style="136" customWidth="1"/>
    <col min="4" max="4" width="8.5" style="137" customWidth="1"/>
    <col min="5" max="5" width="17.875" style="137" customWidth="1"/>
    <col min="6" max="6" width="8.5" style="138" customWidth="1"/>
    <col min="7" max="8" width="10.125" style="138" customWidth="1"/>
    <col min="9" max="9" width="17.625" style="138" customWidth="1"/>
    <col min="10" max="10" width="10.375" style="138" customWidth="1"/>
    <col min="11" max="11" width="12" style="138" customWidth="1"/>
    <col min="12" max="12" width="15.25" style="138" customWidth="1"/>
    <col min="13" max="16384" width="9" style="138"/>
  </cols>
  <sheetData>
    <row r="1" spans="1:33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</row>
    <row r="2" spans="1:33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  <c r="I2" s="525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3" s="135" customFormat="1" ht="24" customHeight="1" thickTop="1">
      <c r="A4" s="573" t="s">
        <v>31</v>
      </c>
      <c r="B4" s="573"/>
      <c r="C4" s="573"/>
      <c r="D4" s="573"/>
      <c r="E4" s="573"/>
      <c r="F4" s="573"/>
      <c r="G4" s="573"/>
      <c r="H4" s="573"/>
      <c r="I4" s="573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</row>
    <row r="5" spans="1:33">
      <c r="A5" s="10" t="s">
        <v>36</v>
      </c>
      <c r="I5" s="139"/>
      <c r="J5" s="599"/>
      <c r="K5" s="599"/>
    </row>
    <row r="6" spans="1:33" ht="17.25" thickBot="1">
      <c r="H6" s="117" t="s">
        <v>89</v>
      </c>
      <c r="I6" s="127">
        <f ca="1">TODAY()</f>
        <v>46106</v>
      </c>
    </row>
    <row r="7" spans="1:33" s="134" customFormat="1" ht="25.5" customHeight="1">
      <c r="A7" s="436" t="s">
        <v>1</v>
      </c>
      <c r="B7" s="437" t="s">
        <v>3</v>
      </c>
      <c r="C7" s="437"/>
      <c r="D7" s="437" t="s">
        <v>120</v>
      </c>
      <c r="E7" s="437" t="s">
        <v>172</v>
      </c>
      <c r="F7" s="437" t="s">
        <v>67</v>
      </c>
      <c r="G7" s="598" t="s">
        <v>108</v>
      </c>
      <c r="H7" s="598"/>
      <c r="I7" s="186" t="s">
        <v>85</v>
      </c>
    </row>
    <row r="8" spans="1:33" s="134" customFormat="1" ht="13.5" customHeight="1">
      <c r="A8" s="444" t="s">
        <v>359</v>
      </c>
      <c r="B8" s="438" t="s">
        <v>360</v>
      </c>
      <c r="C8" s="438" t="s">
        <v>133</v>
      </c>
      <c r="D8" s="438">
        <v>46115</v>
      </c>
      <c r="E8" s="439" t="s">
        <v>173</v>
      </c>
      <c r="F8" s="438">
        <v>46153</v>
      </c>
      <c r="G8" s="440">
        <v>0.41666666666666669</v>
      </c>
      <c r="H8" s="438">
        <v>46112</v>
      </c>
      <c r="I8" s="546" t="s">
        <v>125</v>
      </c>
    </row>
    <row r="9" spans="1:33" s="134" customFormat="1" ht="17.25" customHeight="1">
      <c r="A9" s="444" t="s">
        <v>361</v>
      </c>
      <c r="B9" s="441" t="s">
        <v>362</v>
      </c>
      <c r="C9" s="438" t="s">
        <v>133</v>
      </c>
      <c r="D9" s="438">
        <v>46122</v>
      </c>
      <c r="E9" s="439" t="s">
        <v>173</v>
      </c>
      <c r="F9" s="438">
        <v>46160</v>
      </c>
      <c r="G9" s="440">
        <v>0.41666666666666669</v>
      </c>
      <c r="H9" s="438">
        <v>46119</v>
      </c>
      <c r="I9" s="596"/>
    </row>
    <row r="10" spans="1:33" s="134" customFormat="1" ht="12.75">
      <c r="A10" s="444" t="s">
        <v>363</v>
      </c>
      <c r="B10" s="441" t="s">
        <v>364</v>
      </c>
      <c r="C10" s="438" t="s">
        <v>133</v>
      </c>
      <c r="D10" s="438">
        <v>46129</v>
      </c>
      <c r="E10" s="439" t="s">
        <v>173</v>
      </c>
      <c r="F10" s="438">
        <v>46167</v>
      </c>
      <c r="G10" s="440">
        <v>0.41666666666666669</v>
      </c>
      <c r="H10" s="438">
        <v>46126</v>
      </c>
      <c r="I10" s="596"/>
    </row>
    <row r="11" spans="1:33" s="134" customFormat="1" ht="12.75">
      <c r="A11" s="444" t="s">
        <v>365</v>
      </c>
      <c r="B11" s="441" t="s">
        <v>366</v>
      </c>
      <c r="C11" s="438" t="s">
        <v>133</v>
      </c>
      <c r="D11" s="438">
        <v>46136</v>
      </c>
      <c r="E11" s="439" t="s">
        <v>173</v>
      </c>
      <c r="F11" s="438">
        <v>46174</v>
      </c>
      <c r="G11" s="440">
        <v>0.41666666666666669</v>
      </c>
      <c r="H11" s="438">
        <v>46133</v>
      </c>
      <c r="I11" s="596"/>
    </row>
    <row r="12" spans="1:33" s="249" customFormat="1" ht="15.75" customHeight="1" thickBot="1">
      <c r="A12" s="445"/>
      <c r="B12" s="442"/>
      <c r="C12" s="442"/>
      <c r="D12" s="305"/>
      <c r="E12" s="425"/>
      <c r="F12" s="305"/>
      <c r="G12" s="443"/>
      <c r="H12" s="305"/>
      <c r="I12" s="597"/>
    </row>
    <row r="13" spans="1:33" s="134" customFormat="1" ht="12.75">
      <c r="A13" s="141"/>
      <c r="B13" s="141"/>
      <c r="C13" s="141"/>
      <c r="D13" s="142"/>
      <c r="E13" s="142"/>
    </row>
    <row r="14" spans="1:33">
      <c r="A14" s="121" t="s">
        <v>87</v>
      </c>
    </row>
  </sheetData>
  <mergeCells count="7">
    <mergeCell ref="I8:I12"/>
    <mergeCell ref="G7:H7"/>
    <mergeCell ref="J5:K5"/>
    <mergeCell ref="A1:I1"/>
    <mergeCell ref="A2:I2"/>
    <mergeCell ref="A3:I3"/>
    <mergeCell ref="A4:I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5"/>
  <sheetViews>
    <sheetView zoomScaleNormal="100" workbookViewId="0">
      <selection activeCell="A15" sqref="A15"/>
    </sheetView>
  </sheetViews>
  <sheetFormatPr defaultRowHeight="16.5"/>
  <cols>
    <col min="1" max="1" width="18" style="115" customWidth="1"/>
    <col min="2" max="2" width="7.375" style="115" customWidth="1"/>
    <col min="3" max="5" width="8" style="115" customWidth="1"/>
    <col min="6" max="6" width="10.875" style="115" customWidth="1"/>
    <col min="7" max="7" width="8" style="115" customWidth="1"/>
    <col min="8" max="8" width="19.5" style="115" customWidth="1"/>
    <col min="9" max="16384" width="9" style="115"/>
  </cols>
  <sheetData>
    <row r="1" spans="1:8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</row>
    <row r="2" spans="1:8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</row>
    <row r="3" spans="1:8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</row>
    <row r="4" spans="1:8" s="13" customFormat="1" ht="19.5" customHeight="1" thickTop="1">
      <c r="A4" s="537" t="s">
        <v>4</v>
      </c>
      <c r="B4" s="537"/>
      <c r="C4" s="537"/>
      <c r="D4" s="537"/>
      <c r="E4" s="537"/>
      <c r="F4" s="537"/>
      <c r="G4" s="537"/>
      <c r="H4" s="537"/>
    </row>
    <row r="5" spans="1:8" s="143" customFormat="1" ht="16.5" customHeight="1">
      <c r="A5" s="10" t="s">
        <v>36</v>
      </c>
      <c r="B5" s="7"/>
      <c r="C5" s="8"/>
      <c r="D5" s="8"/>
      <c r="F5" s="144"/>
    </row>
    <row r="6" spans="1:8" ht="17.25" thickBot="1">
      <c r="A6" s="145"/>
      <c r="B6" s="141"/>
      <c r="C6" s="146"/>
      <c r="D6" s="147"/>
      <c r="E6" s="148"/>
      <c r="F6" s="148"/>
      <c r="G6" s="117" t="s">
        <v>89</v>
      </c>
      <c r="H6" s="127">
        <f ca="1">TODAY()</f>
        <v>46106</v>
      </c>
    </row>
    <row r="7" spans="1:8" s="72" customFormat="1" ht="15" customHeight="1">
      <c r="A7" s="606" t="s">
        <v>86</v>
      </c>
      <c r="B7" s="607"/>
      <c r="C7" s="607"/>
      <c r="D7" s="607"/>
      <c r="E7" s="607"/>
      <c r="F7" s="607"/>
      <c r="G7" s="607"/>
      <c r="H7" s="608"/>
    </row>
    <row r="8" spans="1:8" ht="31.5" customHeight="1">
      <c r="A8" s="203" t="s">
        <v>1</v>
      </c>
      <c r="B8" s="204" t="s">
        <v>3</v>
      </c>
      <c r="C8" s="604" t="s">
        <v>49</v>
      </c>
      <c r="D8" s="605"/>
      <c r="E8" s="208" t="s">
        <v>110</v>
      </c>
      <c r="F8" s="600" t="s">
        <v>111</v>
      </c>
      <c r="G8" s="601"/>
      <c r="H8" s="205" t="s">
        <v>45</v>
      </c>
    </row>
    <row r="9" spans="1:8" ht="18" customHeight="1">
      <c r="A9" s="432" t="s">
        <v>245</v>
      </c>
      <c r="B9" s="433" t="s">
        <v>247</v>
      </c>
      <c r="C9" s="93" t="s">
        <v>154</v>
      </c>
      <c r="D9" s="93">
        <v>46114</v>
      </c>
      <c r="E9" s="93">
        <v>46117</v>
      </c>
      <c r="F9" s="293">
        <v>0.66666666666666663</v>
      </c>
      <c r="G9" s="62">
        <v>46111</v>
      </c>
      <c r="H9" s="547" t="s">
        <v>162</v>
      </c>
    </row>
    <row r="10" spans="1:8" ht="18" customHeight="1">
      <c r="A10" s="432" t="s">
        <v>213</v>
      </c>
      <c r="B10" s="433" t="s">
        <v>331</v>
      </c>
      <c r="C10" s="93" t="s">
        <v>154</v>
      </c>
      <c r="D10" s="93">
        <v>46120</v>
      </c>
      <c r="E10" s="93">
        <v>46123</v>
      </c>
      <c r="F10" s="293">
        <v>0.66666666666666663</v>
      </c>
      <c r="G10" s="62">
        <v>46118</v>
      </c>
      <c r="H10" s="602"/>
    </row>
    <row r="11" spans="1:8" ht="18" customHeight="1">
      <c r="A11" s="432" t="s">
        <v>204</v>
      </c>
      <c r="B11" s="433" t="s">
        <v>332</v>
      </c>
      <c r="C11" s="93" t="s">
        <v>154</v>
      </c>
      <c r="D11" s="93">
        <v>46127</v>
      </c>
      <c r="E11" s="93">
        <v>46130</v>
      </c>
      <c r="F11" s="293">
        <v>0.66666666666666663</v>
      </c>
      <c r="G11" s="62">
        <v>46125</v>
      </c>
      <c r="H11" s="602"/>
    </row>
    <row r="12" spans="1:8">
      <c r="A12" s="432" t="s">
        <v>214</v>
      </c>
      <c r="B12" s="433" t="s">
        <v>246</v>
      </c>
      <c r="C12" s="93" t="s">
        <v>154</v>
      </c>
      <c r="D12" s="93">
        <v>46134</v>
      </c>
      <c r="E12" s="93">
        <v>46137</v>
      </c>
      <c r="F12" s="293">
        <v>0.66666666666666663</v>
      </c>
      <c r="G12" s="62">
        <v>46132</v>
      </c>
      <c r="H12" s="602"/>
    </row>
    <row r="13" spans="1:8" s="326" customFormat="1" ht="17.25" thickBot="1">
      <c r="A13" s="327" t="s">
        <v>95</v>
      </c>
      <c r="B13" s="328"/>
      <c r="C13" s="329" t="s">
        <v>154</v>
      </c>
      <c r="D13" s="140">
        <v>46141</v>
      </c>
      <c r="E13" s="65">
        <v>46144</v>
      </c>
      <c r="F13" s="294">
        <v>0.66666666666666663</v>
      </c>
      <c r="G13" s="65">
        <v>46139</v>
      </c>
      <c r="H13" s="603"/>
    </row>
    <row r="15" spans="1:8">
      <c r="A15" s="121" t="s">
        <v>87</v>
      </c>
    </row>
  </sheetData>
  <mergeCells count="8">
    <mergeCell ref="F8:G8"/>
    <mergeCell ref="H9:H13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15" sqref="A15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</row>
    <row r="2" spans="1:10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</row>
    <row r="3" spans="1:10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</row>
    <row r="4" spans="1:10" s="2" customFormat="1" ht="18.75" customHeight="1" thickTop="1">
      <c r="A4" s="573" t="s">
        <v>34</v>
      </c>
      <c r="B4" s="573"/>
      <c r="C4" s="573"/>
      <c r="D4" s="573"/>
      <c r="E4" s="573"/>
      <c r="F4" s="573"/>
      <c r="G4" s="573"/>
      <c r="H4" s="573"/>
    </row>
    <row r="5" spans="1:10" s="2" customFormat="1" ht="17.25" customHeight="1">
      <c r="B5" s="3"/>
      <c r="I5" s="67"/>
      <c r="J5" s="67"/>
    </row>
    <row r="6" spans="1:10" ht="17.25" thickBot="1">
      <c r="A6" s="11" t="s">
        <v>36</v>
      </c>
      <c r="G6" s="89" t="s">
        <v>89</v>
      </c>
      <c r="H6" s="90">
        <f ca="1">TODAY()</f>
        <v>46106</v>
      </c>
      <c r="I6" s="2"/>
      <c r="J6" s="2"/>
    </row>
    <row r="7" spans="1:10" s="70" customFormat="1" ht="25.5">
      <c r="A7" s="187" t="s">
        <v>1</v>
      </c>
      <c r="B7" s="188" t="s">
        <v>3</v>
      </c>
      <c r="C7" s="612" t="s">
        <v>49</v>
      </c>
      <c r="D7" s="612"/>
      <c r="E7" s="392" t="s">
        <v>56</v>
      </c>
      <c r="F7" s="613" t="s">
        <v>41</v>
      </c>
      <c r="G7" s="614"/>
      <c r="H7" s="189" t="s">
        <v>45</v>
      </c>
      <c r="I7" s="2"/>
      <c r="J7" s="2"/>
    </row>
    <row r="8" spans="1:10" s="74" customFormat="1" ht="21.75" customHeight="1">
      <c r="A8" s="239" t="s">
        <v>189</v>
      </c>
      <c r="B8" s="242" t="s">
        <v>241</v>
      </c>
      <c r="C8" s="393" t="s">
        <v>134</v>
      </c>
      <c r="D8" s="82">
        <v>46111</v>
      </c>
      <c r="E8" s="62">
        <v>46116</v>
      </c>
      <c r="F8" s="209">
        <v>46108</v>
      </c>
      <c r="G8" s="62">
        <v>0.66666666666666663</v>
      </c>
      <c r="H8" s="609" t="s">
        <v>117</v>
      </c>
      <c r="I8"/>
      <c r="J8"/>
    </row>
    <row r="9" spans="1:10" s="74" customFormat="1" ht="21.75" customHeight="1">
      <c r="A9" s="239" t="s">
        <v>177</v>
      </c>
      <c r="B9" s="242" t="s">
        <v>344</v>
      </c>
      <c r="C9" s="393" t="s">
        <v>134</v>
      </c>
      <c r="D9" s="82">
        <v>46118</v>
      </c>
      <c r="E9" s="62">
        <v>46123</v>
      </c>
      <c r="F9" s="209">
        <v>46115</v>
      </c>
      <c r="G9" s="62">
        <v>0.66666666666666663</v>
      </c>
      <c r="H9" s="610"/>
      <c r="I9" s="67"/>
      <c r="J9" s="67"/>
    </row>
    <row r="10" spans="1:10" s="74" customFormat="1" ht="21.75" customHeight="1">
      <c r="A10" s="239" t="s">
        <v>189</v>
      </c>
      <c r="B10" s="242" t="s">
        <v>346</v>
      </c>
      <c r="C10" s="393" t="s">
        <v>134</v>
      </c>
      <c r="D10" s="82">
        <v>46125</v>
      </c>
      <c r="E10" s="62">
        <v>46130</v>
      </c>
      <c r="F10" s="209">
        <v>46122</v>
      </c>
      <c r="G10" s="62">
        <v>0.66666666666666663</v>
      </c>
      <c r="H10" s="610"/>
      <c r="I10" s="2"/>
      <c r="J10" s="2"/>
    </row>
    <row r="11" spans="1:10" s="74" customFormat="1" ht="21.75" customHeight="1">
      <c r="A11" s="239" t="s">
        <v>177</v>
      </c>
      <c r="B11" s="242" t="s">
        <v>347</v>
      </c>
      <c r="C11" s="393" t="s">
        <v>134</v>
      </c>
      <c r="D11" s="82">
        <v>46132</v>
      </c>
      <c r="E11" s="62">
        <v>46137</v>
      </c>
      <c r="F11" s="209">
        <v>46129</v>
      </c>
      <c r="G11" s="62">
        <v>0.66666666666666663</v>
      </c>
      <c r="H11" s="610"/>
      <c r="I11" s="2"/>
      <c r="J11" s="2"/>
    </row>
    <row r="12" spans="1:10" s="74" customFormat="1" ht="21.75" customHeight="1">
      <c r="A12" s="239" t="s">
        <v>189</v>
      </c>
      <c r="B12" s="242" t="s">
        <v>348</v>
      </c>
      <c r="C12" s="393" t="s">
        <v>134</v>
      </c>
      <c r="D12" s="82">
        <v>46139</v>
      </c>
      <c r="E12" s="62">
        <v>46144</v>
      </c>
      <c r="F12" s="209">
        <v>46136</v>
      </c>
      <c r="G12" s="62">
        <v>0.66666666666666663</v>
      </c>
      <c r="H12" s="610"/>
      <c r="I12" s="2"/>
      <c r="J12" s="2"/>
    </row>
    <row r="13" spans="1:10" s="74" customFormat="1" ht="21.75" customHeight="1" thickBot="1">
      <c r="A13" s="303"/>
      <c r="B13" s="304"/>
      <c r="C13" s="394"/>
      <c r="D13" s="287"/>
      <c r="E13" s="65"/>
      <c r="F13" s="269"/>
      <c r="G13" s="267"/>
      <c r="H13" s="611"/>
    </row>
    <row r="14" spans="1:10" s="74" customFormat="1" ht="12.75"/>
    <row r="15" spans="1:10">
      <c r="A15" s="78" t="s">
        <v>87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activeCell="A17" sqref="A17"/>
    </sheetView>
  </sheetViews>
  <sheetFormatPr defaultRowHeight="16.5"/>
  <cols>
    <col min="1" max="1" width="21.875" style="115" customWidth="1"/>
    <col min="2" max="2" width="8.875" style="115" customWidth="1"/>
    <col min="3" max="3" width="5.5" style="115" customWidth="1"/>
    <col min="4" max="4" width="6.25" style="115" customWidth="1"/>
    <col min="5" max="5" width="14.25" style="115" customWidth="1"/>
    <col min="6" max="6" width="9.125" style="115" customWidth="1"/>
    <col min="7" max="10" width="9" style="115" customWidth="1"/>
    <col min="11" max="11" width="17.375" style="115" customWidth="1"/>
    <col min="12" max="12" width="15.125" style="115" customWidth="1"/>
    <col min="13" max="16384" width="9" style="115"/>
  </cols>
  <sheetData>
    <row r="1" spans="1:26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26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26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</row>
    <row r="4" spans="1:26" s="149" customFormat="1" ht="17.25" customHeight="1" thickTop="1">
      <c r="A4" s="617" t="s">
        <v>103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</row>
    <row r="6" spans="1:26" s="123" customFormat="1" ht="12.75">
      <c r="A6" s="10" t="s">
        <v>36</v>
      </c>
      <c r="B6" s="10"/>
    </row>
    <row r="7" spans="1:26" ht="17.25" thickBot="1">
      <c r="J7" s="117" t="s">
        <v>89</v>
      </c>
      <c r="K7" s="127">
        <f ca="1">TODAY()</f>
        <v>46106</v>
      </c>
      <c r="L7" s="111"/>
      <c r="M7" s="111"/>
    </row>
    <row r="8" spans="1:26" s="21" customFormat="1" ht="26.25" customHeight="1">
      <c r="A8" s="190" t="s">
        <v>1</v>
      </c>
      <c r="B8" s="460" t="s">
        <v>3</v>
      </c>
      <c r="C8" s="618" t="s">
        <v>49</v>
      </c>
      <c r="D8" s="618"/>
      <c r="E8" s="446" t="s">
        <v>232</v>
      </c>
      <c r="F8" s="446" t="s">
        <v>233</v>
      </c>
      <c r="G8" s="446" t="s">
        <v>234</v>
      </c>
      <c r="H8" s="446" t="s">
        <v>235</v>
      </c>
      <c r="I8" s="619" t="s">
        <v>111</v>
      </c>
      <c r="J8" s="619"/>
      <c r="K8" s="191" t="s">
        <v>85</v>
      </c>
      <c r="L8" s="112"/>
      <c r="M8" s="112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26.25" customHeight="1">
      <c r="A9" s="238" t="s">
        <v>186</v>
      </c>
      <c r="B9" s="461" t="s">
        <v>353</v>
      </c>
      <c r="C9" s="105" t="s">
        <v>138</v>
      </c>
      <c r="D9" s="237">
        <v>46117</v>
      </c>
      <c r="E9" s="237">
        <v>46130</v>
      </c>
      <c r="F9" s="237">
        <v>46135</v>
      </c>
      <c r="G9" s="106">
        <v>46143</v>
      </c>
      <c r="H9" s="106">
        <v>46142</v>
      </c>
      <c r="I9" s="150" t="s">
        <v>156</v>
      </c>
      <c r="J9" s="106">
        <v>46115</v>
      </c>
      <c r="K9" s="615" t="s">
        <v>117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6.25" customHeight="1">
      <c r="A10" s="238" t="s">
        <v>231</v>
      </c>
      <c r="B10" s="461" t="s">
        <v>354</v>
      </c>
      <c r="C10" s="105" t="s">
        <v>138</v>
      </c>
      <c r="D10" s="237">
        <v>46124</v>
      </c>
      <c r="E10" s="237">
        <v>46137</v>
      </c>
      <c r="F10" s="237">
        <v>46142</v>
      </c>
      <c r="G10" s="106">
        <v>46150</v>
      </c>
      <c r="H10" s="106">
        <v>46149</v>
      </c>
      <c r="I10" s="150" t="s">
        <v>156</v>
      </c>
      <c r="J10" s="106">
        <v>46122</v>
      </c>
      <c r="K10" s="615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>
      <c r="A11" s="238" t="s">
        <v>242</v>
      </c>
      <c r="B11" s="461" t="s">
        <v>355</v>
      </c>
      <c r="C11" s="105" t="s">
        <v>138</v>
      </c>
      <c r="D11" s="237">
        <v>46131</v>
      </c>
      <c r="E11" s="237">
        <v>46144</v>
      </c>
      <c r="F11" s="237">
        <v>46149</v>
      </c>
      <c r="G11" s="106">
        <v>46150</v>
      </c>
      <c r="H11" s="106">
        <v>46156</v>
      </c>
      <c r="I11" s="150" t="s">
        <v>156</v>
      </c>
      <c r="J11" s="106">
        <v>46129</v>
      </c>
      <c r="K11" s="615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26.25" customHeight="1">
      <c r="A12" s="238" t="s">
        <v>185</v>
      </c>
      <c r="B12" s="461" t="s">
        <v>356</v>
      </c>
      <c r="C12" s="105" t="s">
        <v>138</v>
      </c>
      <c r="D12" s="237">
        <v>46138</v>
      </c>
      <c r="E12" s="237">
        <v>46151</v>
      </c>
      <c r="F12" s="237">
        <v>46156</v>
      </c>
      <c r="G12" s="106">
        <v>46164</v>
      </c>
      <c r="H12" s="106">
        <v>46163</v>
      </c>
      <c r="I12" s="150" t="s">
        <v>156</v>
      </c>
      <c r="J12" s="106">
        <v>46136</v>
      </c>
      <c r="K12" s="615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s="236" customFormat="1" ht="26.25" customHeight="1">
      <c r="A13" s="238" t="s">
        <v>186</v>
      </c>
      <c r="B13" s="461" t="s">
        <v>357</v>
      </c>
      <c r="C13" s="105" t="s">
        <v>138</v>
      </c>
      <c r="D13" s="237">
        <v>46145</v>
      </c>
      <c r="E13" s="237">
        <v>46158</v>
      </c>
      <c r="F13" s="237">
        <v>46163</v>
      </c>
      <c r="G13" s="106">
        <v>46171</v>
      </c>
      <c r="H13" s="106">
        <v>46170</v>
      </c>
      <c r="I13" s="150" t="s">
        <v>358</v>
      </c>
      <c r="J13" s="106">
        <v>46140</v>
      </c>
      <c r="K13" s="615"/>
      <c r="L13" s="149"/>
      <c r="M13" s="149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26.25" customHeight="1" thickBot="1">
      <c r="A14" s="370"/>
      <c r="B14" s="462"/>
      <c r="C14" s="371"/>
      <c r="D14" s="372"/>
      <c r="E14" s="372"/>
      <c r="F14" s="372"/>
      <c r="G14" s="373"/>
      <c r="H14" s="373"/>
      <c r="I14" s="374"/>
      <c r="J14" s="373"/>
      <c r="K14" s="616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6" spans="1:26">
      <c r="A16" s="121" t="s">
        <v>87</v>
      </c>
      <c r="B16" s="121"/>
    </row>
    <row r="27" spans="1:2">
      <c r="A27" s="121"/>
      <c r="B27" s="121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4"/>
  <sheetViews>
    <sheetView zoomScaleNormal="100" workbookViewId="0">
      <selection activeCell="A13" sqref="A13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</row>
    <row r="2" spans="1:9" s="67" customFormat="1" ht="18.75">
      <c r="A2" s="525" t="s">
        <v>209</v>
      </c>
      <c r="B2" s="525"/>
      <c r="C2" s="525"/>
      <c r="D2" s="525"/>
      <c r="E2" s="525"/>
      <c r="F2" s="525"/>
      <c r="G2" s="525"/>
      <c r="H2" s="525"/>
    </row>
    <row r="3" spans="1:9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</row>
    <row r="4" spans="1:9" s="14" customFormat="1" ht="30.75" customHeight="1" thickTop="1">
      <c r="A4" s="537" t="s">
        <v>104</v>
      </c>
      <c r="B4" s="537"/>
      <c r="C4" s="537"/>
      <c r="D4" s="537"/>
      <c r="E4" s="537"/>
      <c r="F4" s="537"/>
      <c r="G4" s="537"/>
      <c r="H4" s="537"/>
    </row>
    <row r="5" spans="1:9" s="14" customFormat="1" ht="19.5" customHeight="1" thickBot="1">
      <c r="A5" s="11" t="s">
        <v>36</v>
      </c>
      <c r="B5" s="15"/>
      <c r="C5" s="15"/>
      <c r="D5" s="15"/>
      <c r="E5" s="15"/>
      <c r="F5" s="15"/>
      <c r="G5" s="89" t="s">
        <v>89</v>
      </c>
      <c r="H5" s="90">
        <f ca="1">TODAY()</f>
        <v>46106</v>
      </c>
    </row>
    <row r="6" spans="1:9" ht="25.5">
      <c r="A6" s="194" t="s">
        <v>1</v>
      </c>
      <c r="B6" s="459" t="s">
        <v>3</v>
      </c>
      <c r="C6" s="621" t="s">
        <v>49</v>
      </c>
      <c r="D6" s="621"/>
      <c r="E6" s="447" t="s">
        <v>82</v>
      </c>
      <c r="F6" s="622" t="s">
        <v>111</v>
      </c>
      <c r="G6" s="622"/>
      <c r="H6" s="195" t="s">
        <v>85</v>
      </c>
    </row>
    <row r="7" spans="1:9" s="74" customFormat="1" ht="20.25" customHeight="1">
      <c r="A7" s="270" t="s">
        <v>243</v>
      </c>
      <c r="B7" s="449" t="s">
        <v>244</v>
      </c>
      <c r="C7" s="192" t="s">
        <v>129</v>
      </c>
      <c r="D7" s="192">
        <v>46109</v>
      </c>
      <c r="E7" s="192">
        <v>46111</v>
      </c>
      <c r="F7" s="193" t="s">
        <v>135</v>
      </c>
      <c r="G7" s="192">
        <v>46107</v>
      </c>
      <c r="H7" s="620" t="s">
        <v>117</v>
      </c>
      <c r="I7" s="348"/>
    </row>
    <row r="8" spans="1:9" s="74" customFormat="1" ht="20.25" customHeight="1">
      <c r="A8" s="196" t="s">
        <v>243</v>
      </c>
      <c r="B8" s="449" t="s">
        <v>350</v>
      </c>
      <c r="C8" s="192" t="s">
        <v>129</v>
      </c>
      <c r="D8" s="192">
        <v>46116</v>
      </c>
      <c r="E8" s="192">
        <v>46118</v>
      </c>
      <c r="F8" s="193" t="s">
        <v>135</v>
      </c>
      <c r="G8" s="192">
        <v>46114</v>
      </c>
      <c r="H8" s="585"/>
    </row>
    <row r="9" spans="1:9" s="74" customFormat="1" ht="20.25" customHeight="1">
      <c r="A9" s="196" t="s">
        <v>243</v>
      </c>
      <c r="B9" s="449" t="s">
        <v>351</v>
      </c>
      <c r="C9" s="192" t="s">
        <v>129</v>
      </c>
      <c r="D9" s="192">
        <v>46123</v>
      </c>
      <c r="E9" s="192">
        <v>46125</v>
      </c>
      <c r="F9" s="193" t="s">
        <v>135</v>
      </c>
      <c r="G9" s="192">
        <v>46121</v>
      </c>
      <c r="H9" s="585"/>
    </row>
    <row r="10" spans="1:9" s="74" customFormat="1" ht="20.25" customHeight="1">
      <c r="A10" s="196" t="s">
        <v>243</v>
      </c>
      <c r="B10" s="449" t="s">
        <v>352</v>
      </c>
      <c r="C10" s="192" t="s">
        <v>129</v>
      </c>
      <c r="D10" s="192">
        <v>46130</v>
      </c>
      <c r="E10" s="192">
        <v>46132</v>
      </c>
      <c r="F10" s="193" t="s">
        <v>135</v>
      </c>
      <c r="G10" s="192">
        <v>46128</v>
      </c>
      <c r="H10" s="585"/>
    </row>
    <row r="11" spans="1:9" s="74" customFormat="1" ht="20.25" customHeight="1" thickBot="1">
      <c r="A11" s="417"/>
      <c r="B11" s="450"/>
      <c r="C11" s="418"/>
      <c r="D11" s="418"/>
      <c r="E11" s="418"/>
      <c r="F11" s="419"/>
      <c r="G11" s="418"/>
      <c r="H11" s="586"/>
    </row>
    <row r="12" spans="1:9" s="74" customFormat="1" ht="12.75"/>
    <row r="13" spans="1:9" s="74" customFormat="1" ht="12.75">
      <c r="A13" s="78" t="s">
        <v>87</v>
      </c>
    </row>
    <row r="14" spans="1:9" s="74" customFormat="1" ht="12.75"/>
  </sheetData>
  <mergeCells count="7">
    <mergeCell ref="A1:H1"/>
    <mergeCell ref="A2:H2"/>
    <mergeCell ref="A3:H3"/>
    <mergeCell ref="A4:H4"/>
    <mergeCell ref="H7:H11"/>
    <mergeCell ref="C6:D6"/>
    <mergeCell ref="F6:G6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J15"/>
  <sheetViews>
    <sheetView zoomScaleNormal="100" workbookViewId="0">
      <selection activeCell="A15" sqref="A15"/>
    </sheetView>
  </sheetViews>
  <sheetFormatPr defaultRowHeight="16.5"/>
  <cols>
    <col min="1" max="1" width="22.5" style="115" customWidth="1"/>
    <col min="2" max="2" width="7.25" style="115" bestFit="1" customWidth="1"/>
    <col min="3" max="4" width="6.75" style="115" customWidth="1"/>
    <col min="5" max="6" width="9" style="115" customWidth="1"/>
    <col min="7" max="7" width="12.5" style="115" customWidth="1"/>
    <col min="8" max="9" width="9" style="115"/>
    <col min="10" max="10" width="15.375" style="115" customWidth="1"/>
    <col min="11" max="16384" width="9" style="115"/>
  </cols>
  <sheetData>
    <row r="1" spans="1:10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  <c r="J3" s="526"/>
    </row>
    <row r="4" spans="1:10" s="149" customFormat="1" ht="24.75" customHeight="1" thickTop="1">
      <c r="A4" s="537" t="s">
        <v>105</v>
      </c>
      <c r="B4" s="537"/>
      <c r="C4" s="537"/>
      <c r="D4" s="537"/>
      <c r="E4" s="537"/>
      <c r="F4" s="537"/>
      <c r="G4" s="537"/>
      <c r="H4" s="537"/>
      <c r="I4" s="537"/>
      <c r="J4" s="537"/>
    </row>
    <row r="5" spans="1:10">
      <c r="A5" s="151" t="s">
        <v>36</v>
      </c>
    </row>
    <row r="6" spans="1:10" ht="17.25" thickBot="1">
      <c r="I6" s="117" t="s">
        <v>89</v>
      </c>
      <c r="J6" s="127">
        <f ca="1">TODAY()</f>
        <v>46106</v>
      </c>
    </row>
    <row r="7" spans="1:10" ht="42.75">
      <c r="A7" s="197" t="s">
        <v>1</v>
      </c>
      <c r="B7" s="344"/>
      <c r="C7" s="626" t="s">
        <v>0</v>
      </c>
      <c r="D7" s="626"/>
      <c r="E7" s="344" t="s">
        <v>116</v>
      </c>
      <c r="F7" s="491" t="s">
        <v>238</v>
      </c>
      <c r="G7" s="491" t="s">
        <v>239</v>
      </c>
      <c r="H7" s="627" t="s">
        <v>108</v>
      </c>
      <c r="I7" s="627"/>
      <c r="J7" s="198" t="s">
        <v>85</v>
      </c>
    </row>
    <row r="8" spans="1:10" s="76" customFormat="1" ht="24" customHeight="1">
      <c r="A8" s="396" t="s">
        <v>228</v>
      </c>
      <c r="B8" s="92" t="s">
        <v>326</v>
      </c>
      <c r="C8" s="92" t="s">
        <v>141</v>
      </c>
      <c r="D8" s="75">
        <v>46119</v>
      </c>
      <c r="E8" s="75">
        <v>46122</v>
      </c>
      <c r="F8" s="75">
        <v>46129</v>
      </c>
      <c r="G8" s="75">
        <v>46129</v>
      </c>
      <c r="H8" s="250">
        <v>0.66666666666666663</v>
      </c>
      <c r="I8" s="75">
        <v>46115</v>
      </c>
      <c r="J8" s="544" t="s">
        <v>131</v>
      </c>
    </row>
    <row r="9" spans="1:10" s="76" customFormat="1" ht="24" customHeight="1">
      <c r="A9" s="284" t="s">
        <v>203</v>
      </c>
      <c r="B9" s="92" t="s">
        <v>327</v>
      </c>
      <c r="C9" s="92" t="s">
        <v>129</v>
      </c>
      <c r="D9" s="75">
        <v>46123</v>
      </c>
      <c r="E9" s="75">
        <v>46126</v>
      </c>
      <c r="F9" s="75">
        <v>46133</v>
      </c>
      <c r="G9" s="75">
        <v>46133</v>
      </c>
      <c r="H9" s="250">
        <v>0.66666666666666663</v>
      </c>
      <c r="I9" s="75">
        <v>46120</v>
      </c>
      <c r="J9" s="623"/>
    </row>
    <row r="10" spans="1:10" s="76" customFormat="1" ht="24" customHeight="1">
      <c r="A10" s="396" t="s">
        <v>211</v>
      </c>
      <c r="B10" s="92" t="s">
        <v>328</v>
      </c>
      <c r="C10" s="92" t="s">
        <v>133</v>
      </c>
      <c r="D10" s="75">
        <v>46129</v>
      </c>
      <c r="E10" s="75">
        <v>46132</v>
      </c>
      <c r="F10" s="75">
        <v>46139</v>
      </c>
      <c r="G10" s="75">
        <v>46139</v>
      </c>
      <c r="H10" s="250">
        <v>0.66666666666666663</v>
      </c>
      <c r="I10" s="75">
        <v>46126</v>
      </c>
      <c r="J10" s="623"/>
    </row>
    <row r="11" spans="1:10" s="76" customFormat="1" ht="24" customHeight="1">
      <c r="A11" s="475" t="s">
        <v>240</v>
      </c>
      <c r="B11" s="367" t="s">
        <v>329</v>
      </c>
      <c r="C11" s="92" t="s">
        <v>132</v>
      </c>
      <c r="D11" s="333">
        <v>46135</v>
      </c>
      <c r="E11" s="75">
        <v>46138</v>
      </c>
      <c r="F11" s="333">
        <v>46145</v>
      </c>
      <c r="G11" s="333">
        <v>46145</v>
      </c>
      <c r="H11" s="368">
        <v>0.70833333333333304</v>
      </c>
      <c r="I11" s="75">
        <v>46132</v>
      </c>
      <c r="J11" s="624"/>
    </row>
    <row r="12" spans="1:10" s="76" customFormat="1" ht="24" customHeight="1">
      <c r="A12" s="366" t="s">
        <v>203</v>
      </c>
      <c r="B12" s="367" t="s">
        <v>330</v>
      </c>
      <c r="C12" s="92" t="s">
        <v>132</v>
      </c>
      <c r="D12" s="333">
        <v>46142</v>
      </c>
      <c r="E12" s="75">
        <v>46145</v>
      </c>
      <c r="F12" s="333">
        <v>46152</v>
      </c>
      <c r="G12" s="333">
        <v>46152</v>
      </c>
      <c r="H12" s="368">
        <v>0.66666666666666663</v>
      </c>
      <c r="I12" s="75">
        <v>46139</v>
      </c>
      <c r="J12" s="624"/>
    </row>
    <row r="13" spans="1:10" s="76" customFormat="1" ht="24" customHeight="1" thickBot="1">
      <c r="A13" s="347"/>
      <c r="B13" s="286"/>
      <c r="C13" s="286"/>
      <c r="D13" s="240"/>
      <c r="E13" s="240"/>
      <c r="F13" s="240"/>
      <c r="G13" s="240"/>
      <c r="H13" s="297"/>
      <c r="I13" s="240"/>
      <c r="J13" s="625"/>
    </row>
    <row r="14" spans="1:10" s="76" customFormat="1" ht="12.75"/>
    <row r="15" spans="1:10" s="76" customFormat="1" ht="12.75">
      <c r="A15" s="121" t="s">
        <v>87</v>
      </c>
    </row>
  </sheetData>
  <mergeCells count="7">
    <mergeCell ref="J8:J13"/>
    <mergeCell ref="A1:J1"/>
    <mergeCell ref="A2:J2"/>
    <mergeCell ref="A3:J3"/>
    <mergeCell ref="C7:D7"/>
    <mergeCell ref="H7:I7"/>
    <mergeCell ref="A4:J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</row>
    <row r="2" spans="1:26" s="67" customFormat="1" ht="18.75">
      <c r="A2" s="534" t="s">
        <v>80</v>
      </c>
      <c r="B2" s="534"/>
      <c r="C2" s="534"/>
      <c r="D2" s="534"/>
      <c r="E2" s="534"/>
      <c r="F2" s="534"/>
      <c r="G2" s="534"/>
      <c r="H2" s="534"/>
    </row>
    <row r="3" spans="1:26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37" t="s">
        <v>71</v>
      </c>
      <c r="B4" s="537"/>
      <c r="C4" s="537"/>
      <c r="D4" s="537"/>
      <c r="E4" s="537"/>
      <c r="F4" s="537"/>
      <c r="G4" s="537"/>
      <c r="H4" s="537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4"/>
      <c r="C5" s="84"/>
      <c r="D5" s="84"/>
      <c r="E5" s="84"/>
      <c r="F5" s="84"/>
      <c r="G5" s="117" t="s">
        <v>89</v>
      </c>
      <c r="H5" s="127">
        <f ca="1">TODAY()</f>
        <v>46106</v>
      </c>
      <c r="I5" s="21"/>
      <c r="J5" s="21"/>
      <c r="K5" s="90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30" t="s">
        <v>58</v>
      </c>
      <c r="B6" s="632" t="s">
        <v>48</v>
      </c>
      <c r="C6" s="59" t="s">
        <v>59</v>
      </c>
      <c r="D6" s="59" t="s">
        <v>59</v>
      </c>
      <c r="E6" s="110" t="s">
        <v>60</v>
      </c>
      <c r="F6" s="634" t="s">
        <v>61</v>
      </c>
      <c r="G6" s="635"/>
      <c r="H6" s="628" t="s">
        <v>62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31"/>
      <c r="B7" s="633"/>
      <c r="C7" s="199" t="s">
        <v>63</v>
      </c>
      <c r="D7" s="199" t="s">
        <v>64</v>
      </c>
      <c r="E7" s="200" t="s">
        <v>68</v>
      </c>
      <c r="F7" s="200" t="s">
        <v>72</v>
      </c>
      <c r="G7" s="200" t="s">
        <v>73</v>
      </c>
      <c r="H7" s="629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0" t="s">
        <v>168</v>
      </c>
      <c r="B8" s="61" t="s">
        <v>184</v>
      </c>
      <c r="C8" s="29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3" t="s">
        <v>88</v>
      </c>
    </row>
    <row r="9" spans="1:26" s="21" customFormat="1" ht="17.25" customHeight="1">
      <c r="A9" s="279" t="s">
        <v>179</v>
      </c>
      <c r="B9" s="280" t="s">
        <v>199</v>
      </c>
      <c r="C9" s="29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3" t="s">
        <v>88</v>
      </c>
    </row>
    <row r="10" spans="1:26" s="21" customFormat="1" ht="17.25" customHeight="1">
      <c r="A10" s="100" t="s">
        <v>180</v>
      </c>
      <c r="B10" s="61" t="s">
        <v>200</v>
      </c>
      <c r="C10" s="29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3" t="s">
        <v>88</v>
      </c>
    </row>
    <row r="11" spans="1:26" s="21" customFormat="1" ht="17.25" customHeight="1">
      <c r="A11" s="320" t="s">
        <v>168</v>
      </c>
      <c r="B11" s="321" t="s">
        <v>201</v>
      </c>
      <c r="C11" s="310">
        <v>0.41666666666666802</v>
      </c>
      <c r="D11" s="248">
        <v>45919</v>
      </c>
      <c r="E11" s="248">
        <v>45922</v>
      </c>
      <c r="F11" s="248">
        <v>45929</v>
      </c>
      <c r="G11" s="248">
        <v>45930</v>
      </c>
      <c r="H11" s="322" t="s">
        <v>88</v>
      </c>
    </row>
    <row r="12" spans="1:26" s="21" customFormat="1" ht="17.25" customHeight="1">
      <c r="A12" s="320" t="s">
        <v>179</v>
      </c>
      <c r="B12" s="321" t="s">
        <v>202</v>
      </c>
      <c r="C12" s="310">
        <v>0.41666666666666802</v>
      </c>
      <c r="D12" s="248">
        <v>45930</v>
      </c>
      <c r="E12" s="248">
        <v>45933</v>
      </c>
      <c r="F12" s="248">
        <v>45940</v>
      </c>
      <c r="G12" s="248">
        <v>45941</v>
      </c>
      <c r="H12" s="322"/>
    </row>
    <row r="13" spans="1:26" s="21" customFormat="1" ht="17.25" customHeight="1" thickBot="1">
      <c r="A13" s="98"/>
      <c r="B13" s="64"/>
      <c r="C13" s="294"/>
      <c r="D13" s="65"/>
      <c r="E13" s="65"/>
      <c r="F13" s="65"/>
      <c r="G13" s="65"/>
      <c r="H13" s="262"/>
    </row>
    <row r="15" spans="1:26" ht="17.25" thickBot="1"/>
    <row r="16" spans="1:26">
      <c r="A16" s="630" t="s">
        <v>58</v>
      </c>
      <c r="B16" s="632" t="s">
        <v>48</v>
      </c>
      <c r="C16" s="59" t="s">
        <v>59</v>
      </c>
      <c r="D16" s="59" t="s">
        <v>59</v>
      </c>
      <c r="E16" s="110" t="s">
        <v>60</v>
      </c>
      <c r="F16" s="634" t="s">
        <v>61</v>
      </c>
      <c r="G16" s="635"/>
      <c r="H16" s="635"/>
      <c r="I16" s="628" t="s">
        <v>62</v>
      </c>
    </row>
    <row r="17" spans="1:9">
      <c r="A17" s="631"/>
      <c r="B17" s="633"/>
      <c r="C17" s="199" t="s">
        <v>63</v>
      </c>
      <c r="D17" s="199" t="s">
        <v>64</v>
      </c>
      <c r="E17" s="200" t="s">
        <v>68</v>
      </c>
      <c r="F17" s="200" t="s">
        <v>69</v>
      </c>
      <c r="G17" s="200" t="s">
        <v>70</v>
      </c>
      <c r="H17" s="200" t="s">
        <v>93</v>
      </c>
      <c r="I17" s="629"/>
    </row>
    <row r="18" spans="1:9">
      <c r="A18" s="100" t="s">
        <v>175</v>
      </c>
      <c r="B18" s="61" t="s">
        <v>183</v>
      </c>
      <c r="C18" s="234" t="s">
        <v>142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3" t="s">
        <v>88</v>
      </c>
    </row>
    <row r="19" spans="1:9">
      <c r="A19" s="100" t="s">
        <v>155</v>
      </c>
      <c r="B19" s="61" t="s">
        <v>191</v>
      </c>
      <c r="C19" s="234" t="s">
        <v>142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3" t="s">
        <v>88</v>
      </c>
    </row>
    <row r="20" spans="1:9">
      <c r="A20" s="100" t="s">
        <v>175</v>
      </c>
      <c r="B20" s="61" t="s">
        <v>192</v>
      </c>
      <c r="C20" s="234" t="s">
        <v>142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3" t="s">
        <v>88</v>
      </c>
    </row>
    <row r="21" spans="1:9">
      <c r="A21" s="100" t="s">
        <v>179</v>
      </c>
      <c r="B21" s="61" t="s">
        <v>202</v>
      </c>
      <c r="C21" s="234" t="s">
        <v>142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3" t="s">
        <v>88</v>
      </c>
    </row>
    <row r="22" spans="1:9" ht="17.25" thickBot="1">
      <c r="A22" s="98" t="s">
        <v>155</v>
      </c>
      <c r="B22" s="64" t="s">
        <v>181</v>
      </c>
      <c r="C22" s="306" t="s">
        <v>142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2" t="s">
        <v>88</v>
      </c>
    </row>
    <row r="24" spans="1:9">
      <c r="A24" s="78" t="s">
        <v>87</v>
      </c>
    </row>
  </sheetData>
  <mergeCells count="12">
    <mergeCell ref="A1:H1"/>
    <mergeCell ref="A2:H2"/>
    <mergeCell ref="A3:H3"/>
    <mergeCell ref="A4:H4"/>
    <mergeCell ref="A6:A7"/>
    <mergeCell ref="I16:I17"/>
    <mergeCell ref="A16:A17"/>
    <mergeCell ref="B16:B17"/>
    <mergeCell ref="F6:G6"/>
    <mergeCell ref="H6:H7"/>
    <mergeCell ref="F16:H16"/>
    <mergeCell ref="B6:B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2" customWidth="1"/>
    <col min="2" max="2" width="7.125" style="122" customWidth="1"/>
    <col min="3" max="3" width="3.875" style="122" customWidth="1"/>
    <col min="4" max="4" width="8.875" style="122" customWidth="1"/>
    <col min="5" max="5" width="9.125" style="122" customWidth="1"/>
    <col min="6" max="6" width="11.5" style="122" customWidth="1"/>
    <col min="7" max="7" width="9" style="122" customWidth="1"/>
    <col min="8" max="8" width="9.875" style="122" customWidth="1"/>
    <col min="9" max="9" width="16.75" style="122" customWidth="1"/>
    <col min="10" max="16384" width="9" style="122"/>
  </cols>
  <sheetData>
    <row r="1" spans="1:9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</row>
    <row r="2" spans="1:9" s="112" customFormat="1" ht="18.75">
      <c r="A2" s="525" t="s">
        <v>80</v>
      </c>
      <c r="B2" s="525"/>
      <c r="C2" s="525"/>
      <c r="D2" s="525"/>
      <c r="E2" s="525"/>
      <c r="F2" s="525"/>
      <c r="G2" s="525"/>
      <c r="H2" s="525"/>
      <c r="I2" s="525"/>
    </row>
    <row r="3" spans="1:9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</row>
    <row r="4" spans="1:9" s="123" customFormat="1" ht="23.25" customHeight="1" thickTop="1">
      <c r="A4" s="529" t="s">
        <v>53</v>
      </c>
      <c r="B4" s="529"/>
      <c r="C4" s="529"/>
      <c r="D4" s="529"/>
      <c r="E4" s="529"/>
      <c r="F4" s="529"/>
      <c r="G4" s="529"/>
      <c r="H4" s="529"/>
      <c r="I4" s="529"/>
    </row>
    <row r="5" spans="1:9" s="123" customFormat="1" ht="21.75" customHeight="1" thickBot="1">
      <c r="A5" s="124" t="s">
        <v>44</v>
      </c>
      <c r="B5" s="125"/>
      <c r="C5" s="125"/>
      <c r="D5" s="112"/>
      <c r="E5" s="126"/>
      <c r="F5" s="112"/>
      <c r="G5" s="112"/>
      <c r="H5" s="117" t="s">
        <v>2</v>
      </c>
      <c r="I5" s="127">
        <f ca="1">TODAY()</f>
        <v>46106</v>
      </c>
    </row>
    <row r="6" spans="1:9" ht="26.25" customHeight="1">
      <c r="A6" s="165" t="s">
        <v>1</v>
      </c>
      <c r="B6" s="527" t="s">
        <v>48</v>
      </c>
      <c r="C6" s="527"/>
      <c r="D6" s="527" t="s">
        <v>0</v>
      </c>
      <c r="E6" s="527"/>
      <c r="F6" s="375" t="s">
        <v>54</v>
      </c>
      <c r="G6" s="528" t="s">
        <v>41</v>
      </c>
      <c r="H6" s="528"/>
      <c r="I6" s="166" t="s">
        <v>45</v>
      </c>
    </row>
    <row r="7" spans="1:9" s="128" customFormat="1" ht="18.75" customHeight="1">
      <c r="A7" s="167" t="s">
        <v>169</v>
      </c>
      <c r="B7" s="160">
        <v>2106</v>
      </c>
      <c r="C7" s="161" t="s">
        <v>46</v>
      </c>
      <c r="D7" s="162" t="s">
        <v>129</v>
      </c>
      <c r="E7" s="163">
        <v>45697</v>
      </c>
      <c r="F7" s="163">
        <v>45701</v>
      </c>
      <c r="G7" s="164" t="s">
        <v>57</v>
      </c>
      <c r="H7" s="163">
        <v>45695</v>
      </c>
      <c r="I7" s="521" t="s">
        <v>136</v>
      </c>
    </row>
    <row r="8" spans="1:9" s="128" customFormat="1" ht="18.75" customHeight="1">
      <c r="A8" s="167" t="s">
        <v>171</v>
      </c>
      <c r="B8" s="160">
        <v>1105</v>
      </c>
      <c r="C8" s="161" t="s">
        <v>46</v>
      </c>
      <c r="D8" s="162" t="s">
        <v>129</v>
      </c>
      <c r="E8" s="163">
        <v>45704</v>
      </c>
      <c r="F8" s="163">
        <v>45708</v>
      </c>
      <c r="G8" s="164" t="s">
        <v>57</v>
      </c>
      <c r="H8" s="163">
        <v>45702</v>
      </c>
      <c r="I8" s="522"/>
    </row>
    <row r="9" spans="1:9" s="128" customFormat="1" ht="18.75" customHeight="1">
      <c r="A9" s="168" t="s">
        <v>171</v>
      </c>
      <c r="B9" s="160">
        <v>1106</v>
      </c>
      <c r="C9" s="161" t="s">
        <v>46</v>
      </c>
      <c r="D9" s="162" t="s">
        <v>138</v>
      </c>
      <c r="E9" s="163">
        <v>45711</v>
      </c>
      <c r="F9" s="163">
        <v>45715</v>
      </c>
      <c r="G9" s="164" t="s">
        <v>57</v>
      </c>
      <c r="H9" s="163">
        <v>45709</v>
      </c>
      <c r="I9" s="522"/>
    </row>
    <row r="10" spans="1:9" s="128" customFormat="1" ht="18.75" customHeight="1">
      <c r="A10" s="168" t="s">
        <v>170</v>
      </c>
      <c r="B10" s="160">
        <v>1507</v>
      </c>
      <c r="C10" s="161" t="s">
        <v>46</v>
      </c>
      <c r="D10" s="162" t="s">
        <v>138</v>
      </c>
      <c r="E10" s="163">
        <v>45718</v>
      </c>
      <c r="F10" s="163">
        <v>45723</v>
      </c>
      <c r="G10" s="164" t="s">
        <v>57</v>
      </c>
      <c r="H10" s="163">
        <v>45716</v>
      </c>
      <c r="I10" s="522"/>
    </row>
    <row r="11" spans="1:9" s="128" customFormat="1" ht="18.75" customHeight="1" thickBot="1">
      <c r="A11" s="376"/>
      <c r="B11" s="377"/>
      <c r="C11" s="378"/>
      <c r="D11" s="379"/>
      <c r="E11" s="380"/>
      <c r="F11" s="380"/>
      <c r="G11" s="377"/>
      <c r="H11" s="378"/>
      <c r="I11" s="523"/>
    </row>
    <row r="13" spans="1:9">
      <c r="A13" s="121" t="s">
        <v>87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9"/>
  <sheetViews>
    <sheetView zoomScaleNormal="100" workbookViewId="0">
      <selection activeCell="A20" sqref="A20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  <c r="I1" s="533"/>
      <c r="J1" s="533"/>
    </row>
    <row r="2" spans="1:10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  <c r="I2" s="534"/>
      <c r="J2" s="534"/>
    </row>
    <row r="3" spans="1:10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4" customFormat="1" ht="21" thickTop="1">
      <c r="A4" s="537" t="s">
        <v>5</v>
      </c>
      <c r="B4" s="537"/>
      <c r="C4" s="537"/>
      <c r="D4" s="537"/>
      <c r="E4" s="537"/>
      <c r="F4" s="537"/>
      <c r="G4" s="537"/>
      <c r="H4" s="537"/>
      <c r="I4" s="537"/>
      <c r="J4" s="537"/>
    </row>
    <row r="5" spans="1:10">
      <c r="A5" s="6"/>
    </row>
    <row r="6" spans="1:10" ht="17.25" thickBot="1">
      <c r="A6" s="9" t="s">
        <v>36</v>
      </c>
      <c r="H6" s="91"/>
      <c r="I6" s="89" t="s">
        <v>2</v>
      </c>
      <c r="J6" s="90">
        <f ca="1">TODAY()</f>
        <v>46106</v>
      </c>
    </row>
    <row r="7" spans="1:10" s="60" customFormat="1" ht="39" customHeight="1">
      <c r="A7" s="169" t="s">
        <v>1</v>
      </c>
      <c r="B7" s="170" t="s">
        <v>48</v>
      </c>
      <c r="C7" s="536" t="s">
        <v>49</v>
      </c>
      <c r="D7" s="536"/>
      <c r="E7" s="476" t="s">
        <v>115</v>
      </c>
      <c r="F7" s="171" t="s">
        <v>94</v>
      </c>
      <c r="G7" s="171" t="s">
        <v>32</v>
      </c>
      <c r="H7" s="538" t="s">
        <v>106</v>
      </c>
      <c r="I7" s="538"/>
      <c r="J7" s="172" t="s">
        <v>85</v>
      </c>
    </row>
    <row r="8" spans="1:10" s="20" customFormat="1" ht="20.25" customHeight="1">
      <c r="A8" s="96" t="s">
        <v>318</v>
      </c>
      <c r="B8" s="95" t="s">
        <v>267</v>
      </c>
      <c r="C8" s="61" t="s">
        <v>154</v>
      </c>
      <c r="D8" s="288">
        <v>46113</v>
      </c>
      <c r="E8" s="288"/>
      <c r="F8" s="288">
        <v>46117</v>
      </c>
      <c r="G8" s="288"/>
      <c r="H8" s="87" t="s">
        <v>265</v>
      </c>
      <c r="I8" s="99">
        <v>46111</v>
      </c>
      <c r="J8" s="530" t="s">
        <v>124</v>
      </c>
    </row>
    <row r="9" spans="1:10" s="20" customFormat="1" ht="20.25" customHeight="1">
      <c r="A9" s="96" t="s">
        <v>229</v>
      </c>
      <c r="B9" s="95" t="s">
        <v>319</v>
      </c>
      <c r="C9" s="61" t="s">
        <v>129</v>
      </c>
      <c r="D9" s="288">
        <v>46116</v>
      </c>
      <c r="E9" s="288">
        <v>46119</v>
      </c>
      <c r="F9" s="288"/>
      <c r="G9" s="288">
        <v>46121</v>
      </c>
      <c r="H9" s="87" t="s">
        <v>218</v>
      </c>
      <c r="I9" s="99">
        <v>46114</v>
      </c>
      <c r="J9" s="531"/>
    </row>
    <row r="10" spans="1:10" s="20" customFormat="1" ht="20.25" customHeight="1">
      <c r="A10" s="96" t="s">
        <v>320</v>
      </c>
      <c r="B10" s="95" t="s">
        <v>321</v>
      </c>
      <c r="C10" s="61" t="s">
        <v>154</v>
      </c>
      <c r="D10" s="288">
        <v>46119</v>
      </c>
      <c r="E10" s="288"/>
      <c r="F10" s="288">
        <v>46123</v>
      </c>
      <c r="G10" s="288"/>
      <c r="H10" s="87" t="s">
        <v>265</v>
      </c>
      <c r="I10" s="99">
        <v>46117</v>
      </c>
      <c r="J10" s="531"/>
    </row>
    <row r="11" spans="1:10" s="20" customFormat="1" ht="20.25" customHeight="1">
      <c r="A11" s="96" t="s">
        <v>175</v>
      </c>
      <c r="B11" s="95" t="s">
        <v>322</v>
      </c>
      <c r="C11" s="61" t="s">
        <v>129</v>
      </c>
      <c r="D11" s="288">
        <v>46123</v>
      </c>
      <c r="E11" s="288">
        <v>46126</v>
      </c>
      <c r="F11" s="288"/>
      <c r="G11" s="288">
        <v>46128</v>
      </c>
      <c r="H11" s="87" t="s">
        <v>218</v>
      </c>
      <c r="I11" s="99">
        <v>46121</v>
      </c>
      <c r="J11" s="531"/>
    </row>
    <row r="12" spans="1:10" s="20" customFormat="1" ht="20.25" customHeight="1">
      <c r="A12" s="96" t="s">
        <v>228</v>
      </c>
      <c r="B12" s="95" t="s">
        <v>224</v>
      </c>
      <c r="C12" s="61" t="s">
        <v>154</v>
      </c>
      <c r="D12" s="288">
        <v>46127</v>
      </c>
      <c r="E12" s="288"/>
      <c r="F12" s="288">
        <v>46131</v>
      </c>
      <c r="G12" s="288"/>
      <c r="H12" s="87" t="s">
        <v>265</v>
      </c>
      <c r="I12" s="99">
        <v>46125</v>
      </c>
      <c r="J12" s="531"/>
    </row>
    <row r="13" spans="1:10" s="20" customFormat="1" ht="20.25" customHeight="1">
      <c r="A13" s="96" t="s">
        <v>266</v>
      </c>
      <c r="B13" s="95" t="s">
        <v>323</v>
      </c>
      <c r="C13" s="61" t="s">
        <v>129</v>
      </c>
      <c r="D13" s="288">
        <v>46130</v>
      </c>
      <c r="E13" s="288">
        <v>46133</v>
      </c>
      <c r="F13" s="288"/>
      <c r="G13" s="288">
        <v>46135</v>
      </c>
      <c r="H13" s="87" t="s">
        <v>218</v>
      </c>
      <c r="I13" s="99">
        <v>46128</v>
      </c>
      <c r="J13" s="531"/>
    </row>
    <row r="14" spans="1:10" s="20" customFormat="1" ht="20.25" customHeight="1">
      <c r="A14" s="96" t="s">
        <v>230</v>
      </c>
      <c r="B14" s="95" t="s">
        <v>324</v>
      </c>
      <c r="C14" s="61" t="s">
        <v>154</v>
      </c>
      <c r="D14" s="288">
        <v>46134</v>
      </c>
      <c r="E14" s="288"/>
      <c r="F14" s="288">
        <v>46138</v>
      </c>
      <c r="G14" s="288"/>
      <c r="H14" s="87" t="s">
        <v>265</v>
      </c>
      <c r="I14" s="99">
        <v>46132</v>
      </c>
      <c r="J14" s="531"/>
    </row>
    <row r="15" spans="1:10" s="20" customFormat="1" ht="20.25" customHeight="1">
      <c r="A15" s="96" t="s">
        <v>229</v>
      </c>
      <c r="B15" s="95" t="s">
        <v>325</v>
      </c>
      <c r="C15" s="61" t="s">
        <v>129</v>
      </c>
      <c r="D15" s="288">
        <v>46137</v>
      </c>
      <c r="E15" s="288">
        <v>46140</v>
      </c>
      <c r="F15" s="288"/>
      <c r="G15" s="288">
        <v>46142</v>
      </c>
      <c r="H15" s="87" t="s">
        <v>218</v>
      </c>
      <c r="I15" s="99">
        <v>46135</v>
      </c>
      <c r="J15" s="531"/>
    </row>
    <row r="16" spans="1:10" s="20" customFormat="1" ht="20.25" hidden="1" customHeight="1">
      <c r="A16" s="96" t="s">
        <v>318</v>
      </c>
      <c r="B16" s="95" t="s">
        <v>324</v>
      </c>
      <c r="C16" s="61" t="s">
        <v>141</v>
      </c>
      <c r="D16" s="288">
        <v>46141</v>
      </c>
      <c r="E16" s="288"/>
      <c r="F16" s="288">
        <v>46145</v>
      </c>
      <c r="G16" s="288"/>
      <c r="H16" s="87" t="s">
        <v>57</v>
      </c>
      <c r="I16" s="99">
        <v>46135</v>
      </c>
      <c r="J16" s="531"/>
    </row>
    <row r="17" spans="1:10" s="20" customFormat="1" ht="20.25" hidden="1" customHeight="1">
      <c r="A17" s="96"/>
      <c r="B17" s="95"/>
      <c r="C17" s="61"/>
      <c r="D17" s="288"/>
      <c r="E17" s="288"/>
      <c r="F17" s="288"/>
      <c r="G17" s="288"/>
      <c r="H17" s="87"/>
      <c r="I17" s="99"/>
      <c r="J17" s="531"/>
    </row>
    <row r="18" spans="1:10" s="20" customFormat="1" ht="20.25" hidden="1" customHeight="1">
      <c r="A18" s="96"/>
      <c r="B18" s="95"/>
      <c r="C18" s="61"/>
      <c r="D18" s="288"/>
      <c r="E18" s="288"/>
      <c r="F18" s="288"/>
      <c r="G18" s="288"/>
      <c r="H18" s="87"/>
      <c r="I18" s="99"/>
      <c r="J18" s="531"/>
    </row>
    <row r="19" spans="1:10" s="20" customFormat="1" ht="20.25" customHeight="1" thickBot="1">
      <c r="A19" s="265"/>
      <c r="B19" s="266"/>
      <c r="C19" s="64"/>
      <c r="D19" s="289"/>
      <c r="E19" s="289"/>
      <c r="F19" s="289"/>
      <c r="G19" s="289"/>
      <c r="H19" s="260"/>
      <c r="I19" s="267"/>
      <c r="J19" s="532"/>
    </row>
  </sheetData>
  <mergeCells count="7">
    <mergeCell ref="J8:J19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D26"/>
  <sheetViews>
    <sheetView zoomScaleNormal="100" workbookViewId="0">
      <selection activeCell="A16" sqref="A16"/>
    </sheetView>
  </sheetViews>
  <sheetFormatPr defaultRowHeight="16.5"/>
  <cols>
    <col min="1" max="1" width="18.125" style="18" customWidth="1"/>
    <col min="2" max="2" width="10.875" style="18" customWidth="1"/>
    <col min="3" max="3" width="6.125" style="18" customWidth="1"/>
    <col min="4" max="4" width="6.75" style="18" customWidth="1"/>
    <col min="5" max="13" width="9.25" style="18" customWidth="1"/>
    <col min="14" max="14" width="11.375" style="18" customWidth="1"/>
    <col min="15" max="15" width="9.75" style="18" customWidth="1"/>
    <col min="16" max="16" width="15.25" style="18" customWidth="1"/>
    <col min="17" max="17" width="9.625" style="18" customWidth="1"/>
    <col min="18" max="18" width="9" style="18" customWidth="1"/>
    <col min="19" max="19" width="7.875" style="18" customWidth="1"/>
    <col min="20" max="20" width="10.625" style="18" customWidth="1"/>
    <col min="21" max="21" width="9.375" style="18" customWidth="1"/>
    <col min="22" max="22" width="8.25" style="18" customWidth="1"/>
    <col min="23" max="23" width="7.25" style="18" customWidth="1"/>
    <col min="24" max="25" width="9.375" style="18" customWidth="1"/>
    <col min="26" max="26" width="15.75" style="18" customWidth="1"/>
    <col min="27" max="16384" width="9" style="18"/>
  </cols>
  <sheetData>
    <row r="1" spans="1:30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311"/>
      <c r="T1" s="311"/>
      <c r="U1" s="311"/>
      <c r="V1" s="311"/>
      <c r="W1" s="311"/>
      <c r="X1" s="311"/>
      <c r="Y1" s="311"/>
    </row>
    <row r="2" spans="1:30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312"/>
      <c r="T2" s="312"/>
      <c r="U2" s="312"/>
      <c r="V2" s="312"/>
      <c r="W2" s="312"/>
      <c r="X2" s="312"/>
      <c r="Y2" s="312"/>
    </row>
    <row r="3" spans="1:30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312"/>
      <c r="T3" s="312"/>
      <c r="U3" s="312"/>
      <c r="V3" s="312"/>
      <c r="W3" s="312"/>
      <c r="X3" s="312"/>
      <c r="Y3" s="312"/>
    </row>
    <row r="4" spans="1:30" s="13" customFormat="1" ht="18.75" customHeight="1" thickTop="1">
      <c r="A4" s="537" t="s">
        <v>7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313"/>
      <c r="T4" s="313"/>
      <c r="U4" s="313"/>
      <c r="V4" s="313"/>
      <c r="W4" s="313"/>
      <c r="X4" s="313"/>
      <c r="Y4" s="313"/>
    </row>
    <row r="5" spans="1:30">
      <c r="A5" s="10" t="s">
        <v>36</v>
      </c>
    </row>
    <row r="6" spans="1:30" ht="17.25" thickBot="1">
      <c r="O6" s="89" t="s">
        <v>2</v>
      </c>
      <c r="P6" s="88">
        <f ca="1">TODAY()</f>
        <v>46106</v>
      </c>
    </row>
    <row r="7" spans="1:30" s="60" customFormat="1" ht="121.5" customHeight="1">
      <c r="A7" s="314" t="s">
        <v>1</v>
      </c>
      <c r="B7" s="335" t="s">
        <v>3</v>
      </c>
      <c r="C7" s="541" t="s">
        <v>269</v>
      </c>
      <c r="D7" s="541"/>
      <c r="E7" s="335" t="s">
        <v>139</v>
      </c>
      <c r="F7" s="335" t="s">
        <v>144</v>
      </c>
      <c r="G7" s="335" t="s">
        <v>145</v>
      </c>
      <c r="H7" s="335" t="s">
        <v>146</v>
      </c>
      <c r="I7" s="335" t="s">
        <v>147</v>
      </c>
      <c r="J7" s="335" t="s">
        <v>148</v>
      </c>
      <c r="K7" s="335" t="s">
        <v>149</v>
      </c>
      <c r="L7" s="335" t="s">
        <v>150</v>
      </c>
      <c r="M7" s="335" t="s">
        <v>151</v>
      </c>
      <c r="N7" s="542" t="s">
        <v>74</v>
      </c>
      <c r="O7" s="542"/>
      <c r="P7" s="315" t="s">
        <v>85</v>
      </c>
    </row>
    <row r="8" spans="1:30" s="60" customFormat="1" ht="22.5" customHeight="1">
      <c r="A8" s="173" t="s">
        <v>268</v>
      </c>
      <c r="B8" s="92" t="s">
        <v>236</v>
      </c>
      <c r="C8" s="92" t="s">
        <v>380</v>
      </c>
      <c r="D8" s="93" t="s">
        <v>134</v>
      </c>
      <c r="E8" s="316">
        <v>46111</v>
      </c>
      <c r="F8" s="316">
        <v>46147</v>
      </c>
      <c r="G8" s="316">
        <v>46157</v>
      </c>
      <c r="H8" s="316">
        <v>46158</v>
      </c>
      <c r="I8" s="316">
        <v>46159</v>
      </c>
      <c r="J8" s="316">
        <v>46160</v>
      </c>
      <c r="K8" s="316">
        <v>46161</v>
      </c>
      <c r="L8" s="316">
        <v>46162</v>
      </c>
      <c r="M8" s="316">
        <v>46163</v>
      </c>
      <c r="N8" s="330">
        <v>46164</v>
      </c>
      <c r="O8" s="316">
        <v>46165</v>
      </c>
      <c r="P8" s="539" t="s">
        <v>140</v>
      </c>
    </row>
    <row r="9" spans="1:30" s="60" customFormat="1" ht="22.5" customHeight="1">
      <c r="A9" s="173" t="s">
        <v>374</v>
      </c>
      <c r="B9" s="92" t="s">
        <v>375</v>
      </c>
      <c r="C9" s="92" t="s">
        <v>380</v>
      </c>
      <c r="D9" s="93" t="s">
        <v>134</v>
      </c>
      <c r="E9" s="316">
        <v>46118</v>
      </c>
      <c r="F9" s="316">
        <v>46154</v>
      </c>
      <c r="G9" s="316">
        <v>46164</v>
      </c>
      <c r="H9" s="316">
        <v>46165</v>
      </c>
      <c r="I9" s="316">
        <v>46166</v>
      </c>
      <c r="J9" s="316">
        <v>46167</v>
      </c>
      <c r="K9" s="316">
        <v>46168</v>
      </c>
      <c r="L9" s="316">
        <v>46169</v>
      </c>
      <c r="M9" s="316">
        <v>46170</v>
      </c>
      <c r="N9" s="330">
        <v>46171</v>
      </c>
      <c r="O9" s="316">
        <v>46172</v>
      </c>
      <c r="P9" s="539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s="60" customFormat="1" ht="22.5" customHeight="1">
      <c r="A10" s="173" t="s">
        <v>376</v>
      </c>
      <c r="B10" s="92" t="s">
        <v>377</v>
      </c>
      <c r="C10" s="92" t="s">
        <v>380</v>
      </c>
      <c r="D10" s="93" t="s">
        <v>134</v>
      </c>
      <c r="E10" s="316">
        <v>46125</v>
      </c>
      <c r="F10" s="316">
        <v>46161</v>
      </c>
      <c r="G10" s="316">
        <v>46171</v>
      </c>
      <c r="H10" s="316">
        <v>46172</v>
      </c>
      <c r="I10" s="316">
        <v>46173</v>
      </c>
      <c r="J10" s="316">
        <v>46174</v>
      </c>
      <c r="K10" s="316">
        <v>46175</v>
      </c>
      <c r="L10" s="316">
        <v>46176</v>
      </c>
      <c r="M10" s="316">
        <v>46177</v>
      </c>
      <c r="N10" s="330">
        <v>46178</v>
      </c>
      <c r="O10" s="316">
        <v>46179</v>
      </c>
      <c r="P10" s="539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s="60" customFormat="1" ht="22.5" customHeight="1">
      <c r="A11" s="173" t="s">
        <v>95</v>
      </c>
      <c r="B11" s="92" t="s">
        <v>237</v>
      </c>
      <c r="C11" s="92" t="s">
        <v>380</v>
      </c>
      <c r="D11" s="93" t="s">
        <v>134</v>
      </c>
      <c r="E11" s="316">
        <v>46132</v>
      </c>
      <c r="F11" s="316">
        <v>46168</v>
      </c>
      <c r="G11" s="316">
        <v>46178</v>
      </c>
      <c r="H11" s="316">
        <v>46179</v>
      </c>
      <c r="I11" s="316">
        <v>46180</v>
      </c>
      <c r="J11" s="316">
        <v>46181</v>
      </c>
      <c r="K11" s="316">
        <v>46182</v>
      </c>
      <c r="L11" s="316">
        <v>46183</v>
      </c>
      <c r="M11" s="316">
        <v>46184</v>
      </c>
      <c r="N11" s="330">
        <v>46185</v>
      </c>
      <c r="O11" s="316">
        <v>46186</v>
      </c>
      <c r="P11" s="539"/>
    </row>
    <row r="12" spans="1:30" s="263" customFormat="1" ht="22.5" customHeight="1" thickBot="1">
      <c r="A12" s="285" t="s">
        <v>378</v>
      </c>
      <c r="B12" s="286" t="s">
        <v>379</v>
      </c>
      <c r="C12" s="286" t="s">
        <v>380</v>
      </c>
      <c r="D12" s="140" t="s">
        <v>134</v>
      </c>
      <c r="E12" s="317">
        <v>46139</v>
      </c>
      <c r="F12" s="317">
        <v>46175</v>
      </c>
      <c r="G12" s="317">
        <v>46185</v>
      </c>
      <c r="H12" s="317">
        <v>46186</v>
      </c>
      <c r="I12" s="317">
        <v>46187</v>
      </c>
      <c r="J12" s="317">
        <v>46188</v>
      </c>
      <c r="K12" s="317">
        <v>46189</v>
      </c>
      <c r="L12" s="317">
        <v>46190</v>
      </c>
      <c r="M12" s="317">
        <v>46191</v>
      </c>
      <c r="N12" s="318">
        <v>46192</v>
      </c>
      <c r="O12" s="317">
        <v>46193</v>
      </c>
      <c r="P12" s="540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</row>
    <row r="13" spans="1:30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30">
      <c r="A14" s="81" t="s">
        <v>87</v>
      </c>
    </row>
    <row r="15" spans="1:30" ht="12.75" customHeight="1"/>
    <row r="16" spans="1:30" ht="11.25" customHeight="1"/>
    <row r="17" spans="1:28" ht="11.25" customHeight="1"/>
    <row r="18" spans="1:28" ht="11.25" customHeight="1"/>
    <row r="19" spans="1:28" ht="11.25" customHeight="1"/>
    <row r="20" spans="1:28" ht="11.25" customHeight="1"/>
    <row r="26" spans="1:28" s="210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</sheetData>
  <mergeCells count="7">
    <mergeCell ref="P8:P12"/>
    <mergeCell ref="A1:R1"/>
    <mergeCell ref="A2:R2"/>
    <mergeCell ref="A3:R3"/>
    <mergeCell ref="A4:R4"/>
    <mergeCell ref="C7:D7"/>
    <mergeCell ref="N7:O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K54"/>
  <sheetViews>
    <sheetView zoomScaleNormal="100" workbookViewId="0">
      <selection activeCell="A55" sqref="A55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5" width="9.5" style="2" customWidth="1"/>
    <col min="6" max="9" width="10.375" style="2" customWidth="1"/>
    <col min="10" max="10" width="9" style="2"/>
    <col min="11" max="11" width="19.125" style="2" customWidth="1"/>
    <col min="12" max="12" width="17.125" style="2" customWidth="1"/>
    <col min="13" max="16384" width="9" style="2"/>
  </cols>
  <sheetData>
    <row r="1" spans="1:11" s="66" customFormat="1" ht="26.25">
      <c r="A1" s="533" t="s">
        <v>75</v>
      </c>
      <c r="B1" s="533"/>
      <c r="C1" s="533"/>
      <c r="D1" s="533"/>
      <c r="E1" s="533"/>
      <c r="F1" s="533"/>
      <c r="G1" s="533"/>
      <c r="H1" s="533"/>
    </row>
    <row r="2" spans="1:11" s="67" customFormat="1" ht="18.75">
      <c r="A2" s="534" t="s">
        <v>209</v>
      </c>
      <c r="B2" s="534"/>
      <c r="C2" s="534"/>
      <c r="D2" s="534"/>
      <c r="E2" s="534"/>
      <c r="F2" s="534"/>
      <c r="G2" s="534"/>
      <c r="H2" s="534"/>
    </row>
    <row r="3" spans="1:11" s="67" customFormat="1" ht="19.5" thickBot="1">
      <c r="A3" s="535" t="s">
        <v>81</v>
      </c>
      <c r="B3" s="535"/>
      <c r="C3" s="535"/>
      <c r="D3" s="535"/>
      <c r="E3" s="535"/>
      <c r="F3" s="535"/>
      <c r="G3" s="535"/>
      <c r="H3" s="535"/>
    </row>
    <row r="4" spans="1:11" s="4" customFormat="1" ht="18" customHeight="1" thickTop="1">
      <c r="A4" s="537" t="s">
        <v>8</v>
      </c>
      <c r="B4" s="537"/>
      <c r="C4" s="537"/>
      <c r="D4" s="537"/>
      <c r="E4" s="537"/>
      <c r="F4" s="537"/>
      <c r="G4" s="537"/>
      <c r="H4" s="537"/>
    </row>
    <row r="5" spans="1:11" s="1" customFormat="1" ht="12.75">
      <c r="K5" s="343"/>
    </row>
    <row r="6" spans="1:11" s="1" customFormat="1" ht="15.75">
      <c r="A6" s="10" t="s">
        <v>36</v>
      </c>
      <c r="G6" s="89" t="s">
        <v>2</v>
      </c>
      <c r="H6" s="88">
        <f ca="1">TODAY()</f>
        <v>46106</v>
      </c>
    </row>
    <row r="7" spans="1:11" ht="15" thickBot="1"/>
    <row r="8" spans="1:11" ht="25.5">
      <c r="A8" s="175" t="s">
        <v>1</v>
      </c>
      <c r="B8" s="176" t="s">
        <v>3</v>
      </c>
      <c r="C8" s="549" t="s">
        <v>0</v>
      </c>
      <c r="D8" s="549"/>
      <c r="E8" s="177" t="s">
        <v>66</v>
      </c>
      <c r="F8" s="550" t="s">
        <v>74</v>
      </c>
      <c r="G8" s="550"/>
      <c r="H8" s="178" t="s">
        <v>84</v>
      </c>
    </row>
    <row r="9" spans="1:11" ht="17.25" customHeight="1">
      <c r="A9" s="421" t="s">
        <v>182</v>
      </c>
      <c r="B9" s="174" t="s">
        <v>262</v>
      </c>
      <c r="C9" s="104" t="s">
        <v>129</v>
      </c>
      <c r="D9" s="101">
        <v>46109</v>
      </c>
      <c r="E9" s="75">
        <v>46114</v>
      </c>
      <c r="F9" s="209" t="s">
        <v>135</v>
      </c>
      <c r="G9" s="75">
        <v>46107</v>
      </c>
      <c r="H9" s="546" t="s">
        <v>124</v>
      </c>
    </row>
    <row r="10" spans="1:11" ht="17.25" customHeight="1">
      <c r="A10" s="103" t="s">
        <v>293</v>
      </c>
      <c r="B10" s="102" t="s">
        <v>294</v>
      </c>
      <c r="C10" s="104" t="s">
        <v>129</v>
      </c>
      <c r="D10" s="62">
        <v>46116</v>
      </c>
      <c r="E10" s="75">
        <v>46121</v>
      </c>
      <c r="F10" s="209" t="s">
        <v>135</v>
      </c>
      <c r="G10" s="75">
        <v>46114</v>
      </c>
      <c r="H10" s="546"/>
    </row>
    <row r="11" spans="1:11" ht="17.25" customHeight="1">
      <c r="A11" s="103" t="s">
        <v>225</v>
      </c>
      <c r="B11" s="102" t="s">
        <v>295</v>
      </c>
      <c r="C11" s="104" t="s">
        <v>129</v>
      </c>
      <c r="D11" s="62">
        <v>46123</v>
      </c>
      <c r="E11" s="75">
        <v>46128</v>
      </c>
      <c r="F11" s="209" t="s">
        <v>135</v>
      </c>
      <c r="G11" s="75">
        <v>46121</v>
      </c>
      <c r="H11" s="546"/>
    </row>
    <row r="12" spans="1:11" ht="17.25" customHeight="1">
      <c r="A12" s="331" t="s">
        <v>182</v>
      </c>
      <c r="B12" s="332" t="s">
        <v>261</v>
      </c>
      <c r="C12" s="324" t="s">
        <v>129</v>
      </c>
      <c r="D12" s="248">
        <v>46130</v>
      </c>
      <c r="E12" s="333">
        <v>46135</v>
      </c>
      <c r="F12" s="334" t="s">
        <v>135</v>
      </c>
      <c r="G12" s="333">
        <v>46128</v>
      </c>
      <c r="H12" s="547"/>
    </row>
    <row r="13" spans="1:11" ht="17.25" customHeight="1" thickBot="1">
      <c r="A13" s="420" t="s">
        <v>293</v>
      </c>
      <c r="B13" s="345" t="s">
        <v>296</v>
      </c>
      <c r="C13" s="346" t="s">
        <v>129</v>
      </c>
      <c r="D13" s="65">
        <v>46137</v>
      </c>
      <c r="E13" s="240">
        <v>46142</v>
      </c>
      <c r="F13" s="269" t="s">
        <v>135</v>
      </c>
      <c r="G13" s="240">
        <v>46135</v>
      </c>
      <c r="H13" s="548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/>
    <row r="16" spans="1:11" ht="25.5">
      <c r="A16" s="244" t="s">
        <v>1</v>
      </c>
      <c r="B16" s="243" t="s">
        <v>3</v>
      </c>
      <c r="C16" s="551" t="s">
        <v>0</v>
      </c>
      <c r="D16" s="551"/>
      <c r="E16" s="177" t="s">
        <v>113</v>
      </c>
      <c r="F16" s="552" t="s">
        <v>108</v>
      </c>
      <c r="G16" s="552"/>
      <c r="H16" s="245" t="s">
        <v>84</v>
      </c>
    </row>
    <row r="17" spans="1:8" ht="14.25" customHeight="1">
      <c r="A17" s="421" t="s">
        <v>255</v>
      </c>
      <c r="B17" s="235" t="s">
        <v>250</v>
      </c>
      <c r="C17" s="104" t="s">
        <v>129</v>
      </c>
      <c r="D17" s="246">
        <v>46109</v>
      </c>
      <c r="E17" s="93">
        <v>46117</v>
      </c>
      <c r="F17" s="87">
        <v>0.66666666666666663</v>
      </c>
      <c r="G17" s="93">
        <v>46107</v>
      </c>
      <c r="H17" s="546" t="s">
        <v>117</v>
      </c>
    </row>
    <row r="18" spans="1:8">
      <c r="A18" s="179" t="s">
        <v>285</v>
      </c>
      <c r="B18" s="104" t="s">
        <v>286</v>
      </c>
      <c r="C18" s="104" t="s">
        <v>129</v>
      </c>
      <c r="D18" s="62">
        <v>46116</v>
      </c>
      <c r="E18" s="93">
        <v>46125</v>
      </c>
      <c r="F18" s="87">
        <v>0.66666666666666663</v>
      </c>
      <c r="G18" s="93">
        <v>46114</v>
      </c>
      <c r="H18" s="546"/>
    </row>
    <row r="19" spans="1:8">
      <c r="A19" s="179" t="s">
        <v>210</v>
      </c>
      <c r="B19" s="104" t="s">
        <v>287</v>
      </c>
      <c r="C19" s="104" t="s">
        <v>129</v>
      </c>
      <c r="D19" s="62">
        <v>46123</v>
      </c>
      <c r="E19" s="93">
        <v>46132</v>
      </c>
      <c r="F19" s="87">
        <v>0.66666666666666663</v>
      </c>
      <c r="G19" s="93">
        <v>46121</v>
      </c>
      <c r="H19" s="546"/>
    </row>
    <row r="20" spans="1:8">
      <c r="A20" s="323" t="s">
        <v>255</v>
      </c>
      <c r="B20" s="324" t="s">
        <v>288</v>
      </c>
      <c r="C20" s="324" t="s">
        <v>129</v>
      </c>
      <c r="D20" s="248">
        <v>46130</v>
      </c>
      <c r="E20" s="298">
        <v>46139</v>
      </c>
      <c r="F20" s="325">
        <v>0.66666666666666663</v>
      </c>
      <c r="G20" s="298">
        <v>46128</v>
      </c>
      <c r="H20" s="547"/>
    </row>
    <row r="21" spans="1:8">
      <c r="A21" s="323" t="s">
        <v>285</v>
      </c>
      <c r="B21" s="324" t="s">
        <v>289</v>
      </c>
      <c r="C21" s="324" t="s">
        <v>129</v>
      </c>
      <c r="D21" s="248">
        <v>46137</v>
      </c>
      <c r="E21" s="298">
        <v>46146</v>
      </c>
      <c r="F21" s="325">
        <v>0.66666666666666663</v>
      </c>
      <c r="G21" s="298">
        <v>46135</v>
      </c>
      <c r="H21" s="547"/>
    </row>
    <row r="22" spans="1:8" ht="15" thickBot="1">
      <c r="A22" s="346"/>
      <c r="B22" s="346"/>
      <c r="C22" s="346"/>
      <c r="D22" s="65"/>
      <c r="E22" s="140"/>
      <c r="F22" s="260"/>
      <c r="G22" s="140"/>
      <c r="H22" s="548"/>
    </row>
    <row r="24" spans="1:8" ht="15" thickBot="1"/>
    <row r="25" spans="1:8" ht="25.5">
      <c r="A25" s="175" t="s">
        <v>1</v>
      </c>
      <c r="B25" s="176" t="s">
        <v>3</v>
      </c>
      <c r="C25" s="549" t="s">
        <v>0</v>
      </c>
      <c r="D25" s="549"/>
      <c r="E25" s="177" t="s">
        <v>114</v>
      </c>
      <c r="F25" s="550" t="s">
        <v>108</v>
      </c>
      <c r="G25" s="550"/>
      <c r="H25" s="178" t="s">
        <v>84</v>
      </c>
    </row>
    <row r="26" spans="1:8" ht="14.25" customHeight="1">
      <c r="A26" s="179" t="s">
        <v>217</v>
      </c>
      <c r="B26" s="174" t="s">
        <v>257</v>
      </c>
      <c r="C26" s="104" t="s">
        <v>138</v>
      </c>
      <c r="D26" s="101">
        <v>46110</v>
      </c>
      <c r="E26" s="75">
        <v>46118</v>
      </c>
      <c r="F26" s="87">
        <v>0.66666666666666663</v>
      </c>
      <c r="G26" s="93">
        <v>46108</v>
      </c>
      <c r="H26" s="546" t="s">
        <v>118</v>
      </c>
    </row>
    <row r="27" spans="1:8">
      <c r="A27" s="435" t="s">
        <v>187</v>
      </c>
      <c r="B27" s="102" t="s">
        <v>281</v>
      </c>
      <c r="C27" s="104" t="s">
        <v>138</v>
      </c>
      <c r="D27" s="62">
        <v>46117</v>
      </c>
      <c r="E27" s="75">
        <v>46125</v>
      </c>
      <c r="F27" s="87">
        <v>0.66666666666666663</v>
      </c>
      <c r="G27" s="93">
        <v>46115</v>
      </c>
      <c r="H27" s="546"/>
    </row>
    <row r="28" spans="1:8">
      <c r="A28" s="103" t="s">
        <v>248</v>
      </c>
      <c r="B28" s="102" t="s">
        <v>282</v>
      </c>
      <c r="C28" s="104" t="s">
        <v>138</v>
      </c>
      <c r="D28" s="62">
        <v>46124</v>
      </c>
      <c r="E28" s="75">
        <v>46132</v>
      </c>
      <c r="F28" s="87">
        <v>0.66666666666666663</v>
      </c>
      <c r="G28" s="93">
        <v>46122</v>
      </c>
      <c r="H28" s="546"/>
    </row>
    <row r="29" spans="1:8">
      <c r="A29" s="331" t="s">
        <v>217</v>
      </c>
      <c r="B29" s="332" t="s">
        <v>283</v>
      </c>
      <c r="C29" s="324" t="s">
        <v>138</v>
      </c>
      <c r="D29" s="248">
        <v>46131</v>
      </c>
      <c r="E29" s="333">
        <v>46139</v>
      </c>
      <c r="F29" s="325">
        <v>0.66666666666666663</v>
      </c>
      <c r="G29" s="298">
        <v>46129</v>
      </c>
      <c r="H29" s="547"/>
    </row>
    <row r="30" spans="1:8">
      <c r="A30" s="331" t="s">
        <v>187</v>
      </c>
      <c r="B30" s="332" t="s">
        <v>284</v>
      </c>
      <c r="C30" s="324" t="s">
        <v>138</v>
      </c>
      <c r="D30" s="248">
        <v>46138</v>
      </c>
      <c r="E30" s="333">
        <v>46146</v>
      </c>
      <c r="F30" s="325">
        <v>0.66666666666666663</v>
      </c>
      <c r="G30" s="298">
        <v>46136</v>
      </c>
      <c r="H30" s="547"/>
    </row>
    <row r="31" spans="1:8" ht="15" thickBot="1">
      <c r="A31" s="420"/>
      <c r="B31" s="345"/>
      <c r="C31" s="346"/>
      <c r="D31" s="65"/>
      <c r="E31" s="240"/>
      <c r="F31" s="260"/>
      <c r="G31" s="140"/>
      <c r="H31" s="548"/>
    </row>
    <row r="32" spans="1:8">
      <c r="A32" s="492"/>
      <c r="B32" s="493"/>
      <c r="C32" s="494"/>
      <c r="D32" s="495"/>
      <c r="E32" s="496"/>
      <c r="F32" s="497"/>
      <c r="G32" s="498"/>
      <c r="H32" s="499"/>
    </row>
    <row r="33" spans="1:11" ht="15" thickBot="1">
      <c r="A33" s="492"/>
      <c r="B33" s="493"/>
      <c r="C33" s="494"/>
      <c r="D33" s="495"/>
      <c r="E33" s="496"/>
      <c r="F33" s="497"/>
      <c r="G33" s="498"/>
      <c r="H33" s="499"/>
    </row>
    <row r="34" spans="1:11" ht="25.5">
      <c r="A34" s="175" t="s">
        <v>1</v>
      </c>
      <c r="B34" s="176" t="s">
        <v>3</v>
      </c>
      <c r="C34" s="553" t="s">
        <v>0</v>
      </c>
      <c r="D34" s="554"/>
      <c r="E34" s="177" t="s">
        <v>258</v>
      </c>
      <c r="F34" s="555" t="s">
        <v>108</v>
      </c>
      <c r="G34" s="556"/>
      <c r="H34" s="178" t="s">
        <v>84</v>
      </c>
    </row>
    <row r="35" spans="1:11">
      <c r="A35" s="179" t="s">
        <v>223</v>
      </c>
      <c r="B35" s="174" t="s">
        <v>226</v>
      </c>
      <c r="C35" s="104" t="s">
        <v>134</v>
      </c>
      <c r="D35" s="101">
        <v>46111</v>
      </c>
      <c r="E35" s="75">
        <v>46114</v>
      </c>
      <c r="F35" s="87">
        <v>0.66666666666666663</v>
      </c>
      <c r="G35" s="93">
        <v>46108</v>
      </c>
      <c r="H35" s="546" t="s">
        <v>118</v>
      </c>
    </row>
    <row r="36" spans="1:11">
      <c r="A36" s="435" t="s">
        <v>256</v>
      </c>
      <c r="B36" s="102" t="s">
        <v>290</v>
      </c>
      <c r="C36" s="104" t="s">
        <v>129</v>
      </c>
      <c r="D36" s="62">
        <v>46116</v>
      </c>
      <c r="E36" s="75">
        <v>46118</v>
      </c>
      <c r="F36" s="87">
        <v>0.66666666666666663</v>
      </c>
      <c r="G36" s="93">
        <v>46114</v>
      </c>
      <c r="H36" s="546"/>
    </row>
    <row r="37" spans="1:11">
      <c r="A37" s="103" t="s">
        <v>259</v>
      </c>
      <c r="B37" s="102" t="s">
        <v>226</v>
      </c>
      <c r="C37" s="104" t="s">
        <v>134</v>
      </c>
      <c r="D37" s="62">
        <v>46125</v>
      </c>
      <c r="E37" s="75">
        <v>46127</v>
      </c>
      <c r="F37" s="87">
        <v>0.66666666666666663</v>
      </c>
      <c r="G37" s="93">
        <v>46122</v>
      </c>
      <c r="H37" s="546"/>
    </row>
    <row r="38" spans="1:11">
      <c r="A38" s="331" t="s">
        <v>291</v>
      </c>
      <c r="B38" s="332" t="s">
        <v>260</v>
      </c>
      <c r="C38" s="324" t="s">
        <v>138</v>
      </c>
      <c r="D38" s="248">
        <v>46131</v>
      </c>
      <c r="E38" s="333">
        <v>46133</v>
      </c>
      <c r="F38" s="325">
        <v>0.66666666666666663</v>
      </c>
      <c r="G38" s="298">
        <v>46129</v>
      </c>
      <c r="H38" s="547"/>
    </row>
    <row r="39" spans="1:11">
      <c r="A39" s="331" t="s">
        <v>292</v>
      </c>
      <c r="B39" s="332" t="s">
        <v>260</v>
      </c>
      <c r="C39" s="324" t="s">
        <v>138</v>
      </c>
      <c r="D39" s="248">
        <v>46138</v>
      </c>
      <c r="E39" s="333">
        <v>46140</v>
      </c>
      <c r="F39" s="325">
        <v>0.66666666666666663</v>
      </c>
      <c r="G39" s="298">
        <v>46136</v>
      </c>
      <c r="H39" s="547"/>
    </row>
    <row r="40" spans="1:11" ht="15" thickBot="1">
      <c r="A40" s="420"/>
      <c r="B40" s="345"/>
      <c r="C40" s="346"/>
      <c r="D40" s="65"/>
      <c r="E40" s="240"/>
      <c r="F40" s="260"/>
      <c r="G40" s="140"/>
      <c r="H40" s="548"/>
    </row>
    <row r="42" spans="1:11" ht="15" thickBot="1"/>
    <row r="43" spans="1:11" ht="25.5">
      <c r="A43" s="184" t="s">
        <v>1</v>
      </c>
      <c r="B43" s="422" t="s">
        <v>3</v>
      </c>
      <c r="C43" s="543" t="s">
        <v>0</v>
      </c>
      <c r="D43" s="543"/>
      <c r="E43" s="252" t="s">
        <v>51</v>
      </c>
      <c r="F43" s="252" t="s">
        <v>121</v>
      </c>
      <c r="G43" s="252" t="s">
        <v>122</v>
      </c>
      <c r="H43" s="252" t="s">
        <v>123</v>
      </c>
      <c r="I43" s="543" t="s">
        <v>108</v>
      </c>
      <c r="J43" s="543"/>
      <c r="K43" s="186" t="s">
        <v>84</v>
      </c>
    </row>
    <row r="44" spans="1:11">
      <c r="A44" s="253" t="s">
        <v>212</v>
      </c>
      <c r="B44" s="251" t="s">
        <v>227</v>
      </c>
      <c r="C44" s="97" t="s">
        <v>134</v>
      </c>
      <c r="D44" s="62">
        <v>46111</v>
      </c>
      <c r="E44" s="75">
        <v>46114</v>
      </c>
      <c r="F44" s="75">
        <v>46123</v>
      </c>
      <c r="G44" s="75">
        <v>46125</v>
      </c>
      <c r="H44" s="75">
        <v>46127</v>
      </c>
      <c r="I44" s="209" t="s">
        <v>157</v>
      </c>
      <c r="J44" s="75">
        <v>46108</v>
      </c>
      <c r="K44" s="544" t="s">
        <v>128</v>
      </c>
    </row>
    <row r="45" spans="1:11">
      <c r="A45" s="253" t="s">
        <v>251</v>
      </c>
      <c r="B45" s="251" t="s">
        <v>297</v>
      </c>
      <c r="C45" s="97" t="s">
        <v>154</v>
      </c>
      <c r="D45" s="62">
        <v>46113</v>
      </c>
      <c r="E45" s="75">
        <v>46116</v>
      </c>
      <c r="F45" s="75">
        <v>46125</v>
      </c>
      <c r="G45" s="75">
        <v>46127</v>
      </c>
      <c r="H45" s="75">
        <v>46129</v>
      </c>
      <c r="I45" s="209" t="s">
        <v>216</v>
      </c>
      <c r="J45" s="75">
        <v>46111</v>
      </c>
      <c r="K45" s="544"/>
    </row>
    <row r="46" spans="1:11">
      <c r="A46" s="253" t="s">
        <v>252</v>
      </c>
      <c r="B46" s="251" t="s">
        <v>221</v>
      </c>
      <c r="C46" s="97" t="s">
        <v>134</v>
      </c>
      <c r="D46" s="62">
        <v>46118</v>
      </c>
      <c r="E46" s="75">
        <v>46121</v>
      </c>
      <c r="F46" s="75">
        <v>46130</v>
      </c>
      <c r="G46" s="75">
        <v>46132</v>
      </c>
      <c r="H46" s="75">
        <v>46134</v>
      </c>
      <c r="I46" s="209" t="s">
        <v>157</v>
      </c>
      <c r="J46" s="75">
        <v>46115</v>
      </c>
      <c r="K46" s="544"/>
    </row>
    <row r="47" spans="1:11">
      <c r="A47" s="253" t="s">
        <v>210</v>
      </c>
      <c r="B47" s="251" t="s">
        <v>298</v>
      </c>
      <c r="C47" s="97" t="s">
        <v>154</v>
      </c>
      <c r="D47" s="62">
        <v>46120</v>
      </c>
      <c r="E47" s="75">
        <v>46123</v>
      </c>
      <c r="F47" s="62">
        <v>46132</v>
      </c>
      <c r="G47" s="62">
        <v>46134</v>
      </c>
      <c r="H47" s="62">
        <v>46136</v>
      </c>
      <c r="I47" s="209" t="s">
        <v>216</v>
      </c>
      <c r="J47" s="75">
        <v>46118</v>
      </c>
      <c r="K47" s="544"/>
    </row>
    <row r="48" spans="1:11">
      <c r="A48" s="253" t="s">
        <v>299</v>
      </c>
      <c r="B48" s="251" t="s">
        <v>221</v>
      </c>
      <c r="C48" s="97" t="s">
        <v>134</v>
      </c>
      <c r="D48" s="62">
        <v>46125</v>
      </c>
      <c r="E48" s="75">
        <v>46128</v>
      </c>
      <c r="F48" s="75">
        <v>46137</v>
      </c>
      <c r="G48" s="75">
        <v>46139</v>
      </c>
      <c r="H48" s="75">
        <v>46141</v>
      </c>
      <c r="I48" s="209" t="s">
        <v>157</v>
      </c>
      <c r="J48" s="75">
        <v>46122</v>
      </c>
      <c r="K48" s="544"/>
    </row>
    <row r="49" spans="1:11">
      <c r="A49" s="253" t="s">
        <v>249</v>
      </c>
      <c r="B49" s="251" t="s">
        <v>221</v>
      </c>
      <c r="C49" s="97" t="s">
        <v>154</v>
      </c>
      <c r="D49" s="62">
        <v>46127</v>
      </c>
      <c r="E49" s="75">
        <v>46130</v>
      </c>
      <c r="F49" s="62">
        <v>46139</v>
      </c>
      <c r="G49" s="62">
        <v>46141</v>
      </c>
      <c r="H49" s="62">
        <v>46143</v>
      </c>
      <c r="I49" s="209" t="s">
        <v>216</v>
      </c>
      <c r="J49" s="75">
        <v>46125</v>
      </c>
      <c r="K49" s="544"/>
    </row>
    <row r="50" spans="1:11">
      <c r="A50" s="253" t="s">
        <v>300</v>
      </c>
      <c r="B50" s="251" t="s">
        <v>301</v>
      </c>
      <c r="C50" s="97" t="s">
        <v>134</v>
      </c>
      <c r="D50" s="62">
        <v>46132</v>
      </c>
      <c r="E50" s="75">
        <v>46135</v>
      </c>
      <c r="F50" s="62">
        <v>46144</v>
      </c>
      <c r="G50" s="62">
        <v>46146</v>
      </c>
      <c r="H50" s="62">
        <v>46148</v>
      </c>
      <c r="I50" s="209" t="s">
        <v>157</v>
      </c>
      <c r="J50" s="75">
        <v>46129</v>
      </c>
      <c r="K50" s="544"/>
    </row>
    <row r="51" spans="1:11" s="247" customFormat="1">
      <c r="A51" s="253" t="s">
        <v>215</v>
      </c>
      <c r="B51" s="251" t="s">
        <v>221</v>
      </c>
      <c r="C51" s="97" t="s">
        <v>154</v>
      </c>
      <c r="D51" s="62">
        <v>46134</v>
      </c>
      <c r="E51" s="75">
        <v>46137</v>
      </c>
      <c r="F51" s="75">
        <v>46146</v>
      </c>
      <c r="G51" s="75">
        <v>46148</v>
      </c>
      <c r="H51" s="75">
        <v>46150</v>
      </c>
      <c r="I51" s="209" t="s">
        <v>216</v>
      </c>
      <c r="J51" s="75">
        <v>46132</v>
      </c>
      <c r="K51" s="544"/>
    </row>
    <row r="52" spans="1:11" s="247" customFormat="1" ht="15" thickBot="1">
      <c r="A52" s="423" t="s">
        <v>212</v>
      </c>
      <c r="B52" s="65" t="s">
        <v>221</v>
      </c>
      <c r="C52" s="258" t="s">
        <v>134</v>
      </c>
      <c r="D52" s="65">
        <v>46139</v>
      </c>
      <c r="E52" s="240">
        <v>46142</v>
      </c>
      <c r="F52" s="65">
        <v>46151</v>
      </c>
      <c r="G52" s="65">
        <v>46153</v>
      </c>
      <c r="H52" s="65">
        <v>46155</v>
      </c>
      <c r="I52" s="269" t="s">
        <v>157</v>
      </c>
      <c r="J52" s="240">
        <v>46136</v>
      </c>
      <c r="K52" s="545"/>
    </row>
    <row r="54" spans="1:11">
      <c r="A54" s="78" t="s">
        <v>87</v>
      </c>
    </row>
  </sheetData>
  <dataConsolidate/>
  <mergeCells count="19">
    <mergeCell ref="A1:H1"/>
    <mergeCell ref="A2:H2"/>
    <mergeCell ref="A3:H3"/>
    <mergeCell ref="A4:H4"/>
    <mergeCell ref="C8:D8"/>
    <mergeCell ref="F8:G8"/>
    <mergeCell ref="C43:D43"/>
    <mergeCell ref="K44:K52"/>
    <mergeCell ref="I43:J43"/>
    <mergeCell ref="H9:H13"/>
    <mergeCell ref="C25:D25"/>
    <mergeCell ref="F25:G25"/>
    <mergeCell ref="H26:H31"/>
    <mergeCell ref="C16:D16"/>
    <mergeCell ref="F16:G16"/>
    <mergeCell ref="H17:H22"/>
    <mergeCell ref="C34:D34"/>
    <mergeCell ref="F34:G34"/>
    <mergeCell ref="H35:H40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5"/>
  <sheetViews>
    <sheetView zoomScaleNormal="100" workbookViewId="0">
      <selection activeCell="A35" sqref="A35"/>
    </sheetView>
  </sheetViews>
  <sheetFormatPr defaultColWidth="0" defaultRowHeight="16.5"/>
  <cols>
    <col min="1" max="1" width="24.5" style="115" customWidth="1"/>
    <col min="2" max="2" width="7.125" style="115" customWidth="1"/>
    <col min="3" max="3" width="12.75" style="115" customWidth="1"/>
    <col min="4" max="4" width="8.625" style="115" customWidth="1"/>
    <col min="5" max="5" width="8.75" style="115" bestFit="1" customWidth="1"/>
    <col min="6" max="6" width="10.125" style="115" customWidth="1"/>
    <col min="7" max="7" width="14.875" style="115" customWidth="1"/>
    <col min="8" max="8" width="13.375" style="115" customWidth="1"/>
    <col min="9" max="175" width="9" style="115" customWidth="1"/>
    <col min="176" max="178" width="8" style="115" hidden="1" customWidth="1"/>
    <col min="179" max="199" width="0" style="115" hidden="1" customWidth="1"/>
    <col min="200" max="206" width="8" style="115" hidden="1" customWidth="1"/>
    <col min="207" max="251" width="0" style="115" hidden="1" customWidth="1"/>
    <col min="252" max="16384" width="8" style="115" hidden="1"/>
  </cols>
  <sheetData>
    <row r="1" spans="1:8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</row>
    <row r="2" spans="1:8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</row>
    <row r="3" spans="1:8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</row>
    <row r="4" spans="1:8" s="113" customFormat="1" ht="21" customHeight="1" thickTop="1">
      <c r="A4" s="562" t="s">
        <v>98</v>
      </c>
      <c r="B4" s="562"/>
      <c r="C4" s="562"/>
      <c r="D4" s="562"/>
      <c r="E4" s="562"/>
      <c r="F4" s="562"/>
      <c r="G4" s="562"/>
      <c r="H4" s="562"/>
    </row>
    <row r="5" spans="1:8" ht="21" customHeight="1">
      <c r="A5" s="114" t="s">
        <v>36</v>
      </c>
      <c r="D5" s="116"/>
      <c r="F5" s="117"/>
      <c r="G5" s="118"/>
      <c r="H5" s="119"/>
    </row>
    <row r="6" spans="1:8" ht="17.25" thickBot="1">
      <c r="F6" s="117" t="s">
        <v>2</v>
      </c>
      <c r="G6" s="118">
        <f ca="1">TODAY()</f>
        <v>46106</v>
      </c>
    </row>
    <row r="7" spans="1:8" s="76" customFormat="1" ht="25.5">
      <c r="A7" s="180" t="s">
        <v>1</v>
      </c>
      <c r="B7" s="557" t="s">
        <v>0</v>
      </c>
      <c r="C7" s="557"/>
      <c r="D7" s="336" t="s">
        <v>52</v>
      </c>
      <c r="E7" s="558" t="s">
        <v>74</v>
      </c>
      <c r="F7" s="558"/>
      <c r="G7" s="181" t="s">
        <v>85</v>
      </c>
    </row>
    <row r="8" spans="1:8" s="76" customFormat="1" ht="16.5" customHeight="1">
      <c r="A8" s="274" t="s">
        <v>302</v>
      </c>
      <c r="B8" s="97" t="s">
        <v>154</v>
      </c>
      <c r="C8" s="79">
        <v>46113</v>
      </c>
      <c r="D8" s="79">
        <v>46121</v>
      </c>
      <c r="E8" s="273">
        <v>0.58333333333333337</v>
      </c>
      <c r="F8" s="271">
        <v>46111</v>
      </c>
      <c r="G8" s="563" t="s">
        <v>126</v>
      </c>
    </row>
    <row r="9" spans="1:8" s="21" customFormat="1" ht="16.5" customHeight="1">
      <c r="A9" s="274" t="s">
        <v>303</v>
      </c>
      <c r="B9" s="97" t="s">
        <v>138</v>
      </c>
      <c r="C9" s="79">
        <v>46117</v>
      </c>
      <c r="D9" s="79">
        <v>46124</v>
      </c>
      <c r="E9" s="273">
        <v>0.5</v>
      </c>
      <c r="F9" s="271">
        <v>46115</v>
      </c>
      <c r="G9" s="563"/>
    </row>
    <row r="10" spans="1:8" s="76" customFormat="1" ht="16.5" customHeight="1">
      <c r="A10" s="274" t="s">
        <v>304</v>
      </c>
      <c r="B10" s="97" t="s">
        <v>154</v>
      </c>
      <c r="C10" s="120">
        <v>46120</v>
      </c>
      <c r="D10" s="79">
        <v>46128</v>
      </c>
      <c r="E10" s="273">
        <v>0.58333333333333337</v>
      </c>
      <c r="F10" s="271">
        <v>46118</v>
      </c>
      <c r="G10" s="563"/>
    </row>
    <row r="11" spans="1:8" s="76" customFormat="1" ht="16.5" customHeight="1">
      <c r="A11" s="274" t="s">
        <v>305</v>
      </c>
      <c r="B11" s="97" t="s">
        <v>138</v>
      </c>
      <c r="C11" s="120">
        <v>46124</v>
      </c>
      <c r="D11" s="120">
        <v>46131</v>
      </c>
      <c r="E11" s="273">
        <v>0.58333333333333337</v>
      </c>
      <c r="F11" s="271">
        <v>46122</v>
      </c>
      <c r="G11" s="563"/>
    </row>
    <row r="12" spans="1:8" s="76" customFormat="1" ht="16.5" customHeight="1">
      <c r="A12" s="274" t="s">
        <v>306</v>
      </c>
      <c r="B12" s="97" t="s">
        <v>132</v>
      </c>
      <c r="C12" s="79">
        <v>46128</v>
      </c>
      <c r="D12" s="120">
        <v>46136</v>
      </c>
      <c r="E12" s="273">
        <v>0.41666666666666669</v>
      </c>
      <c r="F12" s="271">
        <v>46126</v>
      </c>
      <c r="G12" s="563"/>
    </row>
    <row r="13" spans="1:8" s="76" customFormat="1" ht="16.5" customHeight="1">
      <c r="A13" s="274" t="s">
        <v>307</v>
      </c>
      <c r="B13" s="97" t="s">
        <v>138</v>
      </c>
      <c r="C13" s="79">
        <v>46131</v>
      </c>
      <c r="D13" s="79">
        <v>46137</v>
      </c>
      <c r="E13" s="273">
        <v>0.41666666666666669</v>
      </c>
      <c r="F13" s="271">
        <v>46129</v>
      </c>
      <c r="G13" s="563"/>
    </row>
    <row r="14" spans="1:8" s="76" customFormat="1" ht="16.5" customHeight="1">
      <c r="A14" s="274" t="s">
        <v>308</v>
      </c>
      <c r="B14" s="77" t="s">
        <v>132</v>
      </c>
      <c r="C14" s="120">
        <v>46135</v>
      </c>
      <c r="D14" s="120">
        <v>46143</v>
      </c>
      <c r="E14" s="273">
        <v>0.41666666666666669</v>
      </c>
      <c r="F14" s="271">
        <v>46133</v>
      </c>
      <c r="G14" s="563"/>
      <c r="H14" s="60"/>
    </row>
    <row r="15" spans="1:8" s="76" customFormat="1" ht="17.25" customHeight="1">
      <c r="A15" s="274" t="s">
        <v>309</v>
      </c>
      <c r="B15" s="77" t="s">
        <v>138</v>
      </c>
      <c r="C15" s="120">
        <v>46138</v>
      </c>
      <c r="D15" s="120">
        <v>46144</v>
      </c>
      <c r="E15" s="273">
        <v>0.41666666666666669</v>
      </c>
      <c r="F15" s="271">
        <v>46136</v>
      </c>
      <c r="G15" s="563"/>
    </row>
    <row r="16" spans="1:8" s="76" customFormat="1" ht="17.25" customHeight="1">
      <c r="A16" s="274" t="s">
        <v>310</v>
      </c>
      <c r="B16" s="77" t="s">
        <v>132</v>
      </c>
      <c r="C16" s="120">
        <v>46142</v>
      </c>
      <c r="D16" s="120">
        <v>46150</v>
      </c>
      <c r="E16" s="273">
        <v>0.41666666666666669</v>
      </c>
      <c r="F16" s="271">
        <v>46140</v>
      </c>
      <c r="G16" s="563"/>
    </row>
    <row r="17" spans="1:10" s="261" customFormat="1" ht="17.25" customHeight="1" thickBot="1">
      <c r="A17" s="272"/>
      <c r="B17" s="337"/>
      <c r="C17" s="85"/>
      <c r="D17" s="85"/>
      <c r="E17" s="295"/>
      <c r="F17" s="296"/>
      <c r="G17" s="564"/>
      <c r="H17" s="268"/>
      <c r="J17" s="76"/>
    </row>
    <row r="18" spans="1:10" s="76" customFormat="1" ht="12.75"/>
    <row r="19" spans="1:10" s="76" customFormat="1" ht="13.5" thickBot="1"/>
    <row r="20" spans="1:10" s="76" customFormat="1" ht="25.5">
      <c r="A20" s="180" t="s">
        <v>1</v>
      </c>
      <c r="B20" s="557" t="s">
        <v>0</v>
      </c>
      <c r="C20" s="557"/>
      <c r="D20" s="182" t="s">
        <v>112</v>
      </c>
      <c r="E20" s="558" t="s">
        <v>108</v>
      </c>
      <c r="F20" s="558"/>
      <c r="G20" s="183" t="s">
        <v>85</v>
      </c>
    </row>
    <row r="21" spans="1:10" s="76" customFormat="1" ht="14.25" customHeight="1">
      <c r="A21" s="274" t="s">
        <v>311</v>
      </c>
      <c r="B21" s="97" t="s">
        <v>132</v>
      </c>
      <c r="C21" s="79">
        <v>46114</v>
      </c>
      <c r="D21" s="79">
        <v>46120</v>
      </c>
      <c r="E21" s="275">
        <v>0.625</v>
      </c>
      <c r="F21" s="79">
        <v>46112</v>
      </c>
      <c r="G21" s="559" t="s">
        <v>126</v>
      </c>
    </row>
    <row r="22" spans="1:10" s="76" customFormat="1" ht="16.5" customHeight="1">
      <c r="A22" s="274" t="s">
        <v>312</v>
      </c>
      <c r="B22" s="97" t="s">
        <v>134</v>
      </c>
      <c r="C22" s="79">
        <v>46118</v>
      </c>
      <c r="D22" s="79">
        <v>46123</v>
      </c>
      <c r="E22" s="275">
        <v>0.625</v>
      </c>
      <c r="F22" s="79">
        <v>46115</v>
      </c>
      <c r="G22" s="560"/>
    </row>
    <row r="23" spans="1:10" s="76" customFormat="1" ht="16.5" customHeight="1">
      <c r="A23" s="274" t="s">
        <v>304</v>
      </c>
      <c r="B23" s="97" t="s">
        <v>141</v>
      </c>
      <c r="C23" s="120">
        <v>46119</v>
      </c>
      <c r="D23" s="79">
        <v>46124</v>
      </c>
      <c r="E23" s="275">
        <v>0.41666666666666669</v>
      </c>
      <c r="F23" s="79">
        <v>46118</v>
      </c>
      <c r="G23" s="560"/>
    </row>
    <row r="24" spans="1:10" s="76" customFormat="1" ht="16.5" customHeight="1">
      <c r="A24" s="274" t="s">
        <v>313</v>
      </c>
      <c r="B24" s="97" t="s">
        <v>132</v>
      </c>
      <c r="C24" s="120">
        <v>46121</v>
      </c>
      <c r="D24" s="79">
        <v>46126</v>
      </c>
      <c r="E24" s="275">
        <v>0.41666666666666669</v>
      </c>
      <c r="F24" s="79">
        <v>46119</v>
      </c>
      <c r="G24" s="560"/>
    </row>
    <row r="25" spans="1:10" s="76" customFormat="1" ht="16.5" customHeight="1">
      <c r="A25" s="274" t="s">
        <v>314</v>
      </c>
      <c r="B25" s="97" t="s">
        <v>129</v>
      </c>
      <c r="C25" s="79">
        <v>46123</v>
      </c>
      <c r="D25" s="79">
        <v>46128</v>
      </c>
      <c r="E25" s="275">
        <v>0.41666666666666669</v>
      </c>
      <c r="F25" s="79">
        <v>46121</v>
      </c>
      <c r="G25" s="560"/>
    </row>
    <row r="26" spans="1:10" s="76" customFormat="1" ht="16.5" customHeight="1">
      <c r="A26" s="274" t="s">
        <v>306</v>
      </c>
      <c r="B26" s="97" t="s">
        <v>132</v>
      </c>
      <c r="C26" s="79">
        <v>46128</v>
      </c>
      <c r="D26" s="79">
        <v>46134</v>
      </c>
      <c r="E26" s="275">
        <v>0.625</v>
      </c>
      <c r="F26" s="79">
        <v>46126</v>
      </c>
      <c r="G26" s="560"/>
    </row>
    <row r="27" spans="1:10" s="76" customFormat="1" ht="16.5" customHeight="1">
      <c r="A27" s="274" t="s">
        <v>315</v>
      </c>
      <c r="B27" s="97" t="s">
        <v>129</v>
      </c>
      <c r="C27" s="79">
        <v>46130</v>
      </c>
      <c r="D27" s="79">
        <v>46135</v>
      </c>
      <c r="E27" s="275">
        <v>0.625</v>
      </c>
      <c r="F27" s="79">
        <v>46128</v>
      </c>
      <c r="G27" s="560"/>
    </row>
    <row r="28" spans="1:10" s="76" customFormat="1" ht="16.5" customHeight="1">
      <c r="A28" s="274" t="s">
        <v>316</v>
      </c>
      <c r="B28" s="97" t="s">
        <v>154</v>
      </c>
      <c r="C28" s="79">
        <v>46134</v>
      </c>
      <c r="D28" s="79">
        <v>46141</v>
      </c>
      <c r="E28" s="275">
        <v>0.41666666666666669</v>
      </c>
      <c r="F28" s="79">
        <v>46132</v>
      </c>
      <c r="G28" s="560"/>
    </row>
    <row r="29" spans="1:10" s="76" customFormat="1" ht="16.5" customHeight="1">
      <c r="A29" s="274" t="s">
        <v>308</v>
      </c>
      <c r="B29" s="97" t="s">
        <v>129</v>
      </c>
      <c r="C29" s="79">
        <v>46137</v>
      </c>
      <c r="D29" s="79">
        <v>46142</v>
      </c>
      <c r="E29" s="275">
        <v>0.41666666666666669</v>
      </c>
      <c r="F29" s="79">
        <v>46135</v>
      </c>
      <c r="G29" s="560"/>
    </row>
    <row r="30" spans="1:10" s="76" customFormat="1" ht="16.5" customHeight="1">
      <c r="A30" s="274" t="s">
        <v>310</v>
      </c>
      <c r="B30" s="97" t="s">
        <v>154</v>
      </c>
      <c r="C30" s="79">
        <v>46141</v>
      </c>
      <c r="D30" s="79">
        <v>46146</v>
      </c>
      <c r="E30" s="275">
        <v>0.41666666666666669</v>
      </c>
      <c r="F30" s="79">
        <v>46139</v>
      </c>
      <c r="G30" s="560"/>
    </row>
    <row r="31" spans="1:10" s="76" customFormat="1" ht="16.5" customHeight="1">
      <c r="A31" s="274" t="s">
        <v>317</v>
      </c>
      <c r="B31" s="97" t="s">
        <v>132</v>
      </c>
      <c r="C31" s="79">
        <v>46142</v>
      </c>
      <c r="D31" s="79">
        <v>46147</v>
      </c>
      <c r="E31" s="275">
        <v>0.625</v>
      </c>
      <c r="F31" s="79">
        <v>46140</v>
      </c>
      <c r="G31" s="560"/>
    </row>
    <row r="32" spans="1:10" s="76" customFormat="1" ht="16.5" customHeight="1">
      <c r="A32" s="274"/>
      <c r="B32" s="97"/>
      <c r="C32" s="79"/>
      <c r="D32" s="79"/>
      <c r="E32" s="275"/>
      <c r="F32" s="79"/>
      <c r="G32" s="560"/>
    </row>
    <row r="33" spans="1:8" s="76" customFormat="1" ht="16.5" customHeight="1" thickBot="1">
      <c r="A33" s="448"/>
      <c r="B33" s="258"/>
      <c r="C33" s="85"/>
      <c r="D33" s="85"/>
      <c r="E33" s="276"/>
      <c r="F33" s="85"/>
      <c r="G33" s="561"/>
      <c r="H33" s="76" t="s">
        <v>176</v>
      </c>
    </row>
    <row r="35" spans="1:8">
      <c r="A35" s="121" t="s">
        <v>87</v>
      </c>
    </row>
  </sheetData>
  <mergeCells count="10">
    <mergeCell ref="B20:C20"/>
    <mergeCell ref="E20:F20"/>
    <mergeCell ref="G21:G33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15" sqref="A15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33" t="s">
        <v>75</v>
      </c>
      <c r="B1" s="533"/>
      <c r="C1" s="533"/>
      <c r="D1" s="533"/>
      <c r="E1" s="533"/>
      <c r="F1" s="533"/>
      <c r="G1" s="533"/>
      <c r="H1" s="533"/>
      <c r="I1" s="533"/>
    </row>
    <row r="2" spans="1:9" ht="18.75">
      <c r="A2" s="534" t="s">
        <v>209</v>
      </c>
      <c r="B2" s="534"/>
      <c r="C2" s="534"/>
      <c r="D2" s="534"/>
      <c r="E2" s="534"/>
      <c r="F2" s="534"/>
      <c r="G2" s="534"/>
      <c r="H2" s="534"/>
      <c r="I2" s="534"/>
    </row>
    <row r="3" spans="1:9" ht="19.5" thickBot="1">
      <c r="A3" s="535" t="s">
        <v>81</v>
      </c>
      <c r="B3" s="535"/>
      <c r="C3" s="535"/>
      <c r="D3" s="535"/>
      <c r="E3" s="535"/>
      <c r="F3" s="535"/>
      <c r="G3" s="535"/>
      <c r="H3" s="535"/>
      <c r="I3" s="535"/>
    </row>
    <row r="4" spans="1:9" ht="21" thickTop="1">
      <c r="A4" s="537" t="s">
        <v>165</v>
      </c>
      <c r="B4" s="537"/>
      <c r="C4" s="537"/>
      <c r="D4" s="537"/>
      <c r="E4" s="537"/>
      <c r="F4" s="537"/>
      <c r="G4" s="537"/>
      <c r="H4" s="537"/>
      <c r="I4" s="537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9" t="s">
        <v>2</v>
      </c>
      <c r="I6" s="88">
        <f ca="1">TODAY()</f>
        <v>46106</v>
      </c>
    </row>
    <row r="7" spans="1:9" ht="17.25" thickBot="1">
      <c r="A7" s="2"/>
      <c r="B7" s="2"/>
      <c r="C7" s="2"/>
      <c r="D7" s="2"/>
      <c r="E7" s="2"/>
      <c r="F7" s="2"/>
      <c r="G7" s="2"/>
      <c r="H7" s="2"/>
      <c r="I7" s="2"/>
    </row>
    <row r="8" spans="1:9" ht="38.25">
      <c r="A8" s="175" t="s">
        <v>1</v>
      </c>
      <c r="B8" s="176" t="s">
        <v>3</v>
      </c>
      <c r="C8" s="549" t="s">
        <v>0</v>
      </c>
      <c r="D8" s="549"/>
      <c r="E8" s="177" t="s">
        <v>161</v>
      </c>
      <c r="F8" s="177" t="s">
        <v>174</v>
      </c>
      <c r="G8" s="550" t="s">
        <v>74</v>
      </c>
      <c r="H8" s="550"/>
      <c r="I8" s="178" t="s">
        <v>84</v>
      </c>
    </row>
    <row r="9" spans="1:9">
      <c r="A9" s="179" t="s">
        <v>177</v>
      </c>
      <c r="B9" s="174" t="s">
        <v>344</v>
      </c>
      <c r="C9" s="104" t="s">
        <v>134</v>
      </c>
      <c r="D9" s="101">
        <v>46118</v>
      </c>
      <c r="E9" s="75">
        <v>46120</v>
      </c>
      <c r="F9" s="75">
        <v>46130</v>
      </c>
      <c r="G9" s="209" t="s">
        <v>345</v>
      </c>
      <c r="H9" s="75">
        <v>46114</v>
      </c>
      <c r="I9" s="546" t="s">
        <v>124</v>
      </c>
    </row>
    <row r="10" spans="1:9">
      <c r="A10" s="103" t="s">
        <v>189</v>
      </c>
      <c r="B10" s="102" t="s">
        <v>346</v>
      </c>
      <c r="C10" s="104" t="s">
        <v>134</v>
      </c>
      <c r="D10" s="62">
        <v>46125</v>
      </c>
      <c r="E10" s="75">
        <v>46127</v>
      </c>
      <c r="F10" s="75">
        <v>46137</v>
      </c>
      <c r="G10" s="209" t="s">
        <v>345</v>
      </c>
      <c r="H10" s="75">
        <v>46121</v>
      </c>
      <c r="I10" s="546"/>
    </row>
    <row r="11" spans="1:9">
      <c r="A11" s="103" t="s">
        <v>177</v>
      </c>
      <c r="B11" s="102" t="s">
        <v>347</v>
      </c>
      <c r="C11" s="104" t="s">
        <v>134</v>
      </c>
      <c r="D11" s="62">
        <v>46132</v>
      </c>
      <c r="E11" s="75">
        <v>46134</v>
      </c>
      <c r="F11" s="75">
        <v>46144</v>
      </c>
      <c r="G11" s="209" t="s">
        <v>345</v>
      </c>
      <c r="H11" s="75">
        <v>46128</v>
      </c>
      <c r="I11" s="546"/>
    </row>
    <row r="12" spans="1:9">
      <c r="A12" s="331" t="s">
        <v>189</v>
      </c>
      <c r="B12" s="332" t="s">
        <v>348</v>
      </c>
      <c r="C12" s="324" t="s">
        <v>134</v>
      </c>
      <c r="D12" s="248">
        <v>46139</v>
      </c>
      <c r="E12" s="333">
        <v>46141</v>
      </c>
      <c r="F12" s="333">
        <v>46151</v>
      </c>
      <c r="G12" s="334" t="s">
        <v>345</v>
      </c>
      <c r="H12" s="333">
        <v>46135</v>
      </c>
      <c r="I12" s="547"/>
    </row>
    <row r="13" spans="1:9" ht="17.25" thickBot="1">
      <c r="A13" s="395" t="s">
        <v>177</v>
      </c>
      <c r="B13" s="345" t="s">
        <v>349</v>
      </c>
      <c r="C13" s="346" t="s">
        <v>134</v>
      </c>
      <c r="D13" s="65">
        <v>46146</v>
      </c>
      <c r="E13" s="240">
        <v>46148</v>
      </c>
      <c r="F13" s="240">
        <v>46158</v>
      </c>
      <c r="G13" s="269" t="s">
        <v>345</v>
      </c>
      <c r="H13" s="240">
        <v>46140</v>
      </c>
      <c r="I13" s="548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54"/>
  <sheetViews>
    <sheetView zoomScaleNormal="100" workbookViewId="0">
      <selection activeCell="A42" sqref="A42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</row>
    <row r="2" spans="1:52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</row>
    <row r="3" spans="1:52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</row>
    <row r="4" spans="1:52" s="14" customFormat="1" ht="30.75" customHeight="1" thickTop="1">
      <c r="A4" s="573" t="s">
        <v>99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</row>
    <row r="5" spans="1:52" s="16" customFormat="1" ht="21" customHeight="1" thickBot="1">
      <c r="A5" s="114" t="s">
        <v>36</v>
      </c>
      <c r="B5" s="68"/>
      <c r="C5" s="19"/>
      <c r="D5" s="241"/>
      <c r="E5" s="19"/>
      <c r="L5" s="117" t="s">
        <v>2</v>
      </c>
      <c r="M5" s="118">
        <f ca="1">TODAY()</f>
        <v>46106</v>
      </c>
    </row>
    <row r="6" spans="1:52" s="72" customFormat="1" ht="40.5" customHeight="1" thickBot="1">
      <c r="A6" s="405" t="s">
        <v>1</v>
      </c>
      <c r="B6" s="406" t="s">
        <v>3</v>
      </c>
      <c r="C6" s="407"/>
      <c r="D6" s="408" t="s">
        <v>0</v>
      </c>
      <c r="E6" s="409" t="s">
        <v>166</v>
      </c>
      <c r="F6" s="409" t="s">
        <v>167</v>
      </c>
      <c r="G6" s="409" t="s">
        <v>163</v>
      </c>
      <c r="H6" s="409" t="s">
        <v>164</v>
      </c>
      <c r="I6" s="410" t="s">
        <v>137</v>
      </c>
      <c r="J6" s="575" t="s">
        <v>108</v>
      </c>
      <c r="K6" s="576"/>
      <c r="L6" s="577"/>
      <c r="M6" s="339" t="s">
        <v>84</v>
      </c>
      <c r="N6" s="474" t="s">
        <v>196</v>
      </c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52" s="72" customFormat="1" ht="15.75" customHeight="1">
      <c r="A7" s="152" t="s">
        <v>367</v>
      </c>
      <c r="B7" s="403" t="s">
        <v>226</v>
      </c>
      <c r="C7" s="399" t="str">
        <f>IF(OR(WEEKDAY(D7)={1,2,3,4,5,6}),CHOOSE(WEEKDAY(D7),"SUN","MON","TUE","WED","THU","FRI"),"SAT")</f>
        <v>WED</v>
      </c>
      <c r="D7" s="153">
        <v>46113</v>
      </c>
      <c r="E7" s="153">
        <f>D7+8</f>
        <v>46121</v>
      </c>
      <c r="F7" s="153">
        <f>D7+13</f>
        <v>46126</v>
      </c>
      <c r="G7" s="153"/>
      <c r="H7" s="153"/>
      <c r="I7" s="413"/>
      <c r="J7" s="471">
        <v>0.41666666666666669</v>
      </c>
      <c r="K7" s="255" t="str">
        <f>IF(OR(WEEKDAY(L7)={1,2,3,4,5,6}),CHOOSE(WEEKDAY(L7),"SUN","MON","TUE","WED","THU","FRI"),"SAT")</f>
        <v>SUN</v>
      </c>
      <c r="L7" s="154">
        <f>D7-3</f>
        <v>46110</v>
      </c>
      <c r="M7" s="469" t="s">
        <v>195</v>
      </c>
      <c r="N7" s="472" t="s">
        <v>197</v>
      </c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52" s="72" customFormat="1" ht="15.75" customHeight="1">
      <c r="A8" s="221" t="s">
        <v>95</v>
      </c>
      <c r="B8" s="401"/>
      <c r="C8" s="397" t="str">
        <f>IF(OR(WEEKDAY(D8)={1,2,3,4,5,6}),CHOOSE(WEEKDAY(D8),"SUN","MON","TUE","WED","THU","FRI"),"SAT")</f>
        <v>SUN</v>
      </c>
      <c r="D8" s="390">
        <v>46117</v>
      </c>
      <c r="E8" s="86">
        <f>D8+9</f>
        <v>46126</v>
      </c>
      <c r="F8" s="86">
        <f>D8+14</f>
        <v>46131</v>
      </c>
      <c r="G8" s="86"/>
      <c r="H8" s="86"/>
      <c r="I8" s="411"/>
      <c r="J8" s="415">
        <v>0.41666666666666669</v>
      </c>
      <c r="K8" s="254" t="str">
        <f>IF(OR(WEEKDAY(L8)={1,2,3,4,5,6}),CHOOSE(WEEKDAY(L8),"SUN","MON","TUE","WED","THU","FRI"),"SAT")</f>
        <v>FRI</v>
      </c>
      <c r="L8" s="222">
        <f>D8-2</f>
        <v>46115</v>
      </c>
      <c r="M8" s="469" t="s">
        <v>195</v>
      </c>
      <c r="N8" s="469" t="s">
        <v>197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52" s="72" customFormat="1" ht="15.75" hidden="1" customHeight="1">
      <c r="A9" s="221" t="s">
        <v>205</v>
      </c>
      <c r="B9" s="401" t="s">
        <v>206</v>
      </c>
      <c r="C9" s="397" t="str">
        <f>IF(OR(WEEKDAY(D9)={1,2,3,4,5,6}),CHOOSE(WEEKDAY(D9),"SUN","MON","TUE","WED","THU","FRI"),"SAT")</f>
        <v>SUN</v>
      </c>
      <c r="D9" s="390">
        <v>45935</v>
      </c>
      <c r="E9" s="86">
        <f>D9+8</f>
        <v>45943</v>
      </c>
      <c r="F9" s="86">
        <f>E9+5</f>
        <v>45948</v>
      </c>
      <c r="G9" s="86"/>
      <c r="H9" s="86"/>
      <c r="I9" s="411"/>
      <c r="J9" s="415">
        <v>0.41666666666666669</v>
      </c>
      <c r="K9" s="254" t="str">
        <f>IF(OR(WEEKDAY(L9)={1,2,3,4,5,6}),CHOOSE(WEEKDAY(L9),"SUN","MON","TUE","WED","THU","FRI"),"SAT")</f>
        <v>FRI</v>
      </c>
      <c r="L9" s="222">
        <f>D9-2</f>
        <v>45933</v>
      </c>
      <c r="M9" s="469" t="s">
        <v>195</v>
      </c>
      <c r="N9" s="469" t="s">
        <v>197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52" s="72" customFormat="1" ht="15.75" customHeight="1">
      <c r="A10" s="221" t="s">
        <v>263</v>
      </c>
      <c r="B10" s="401" t="s">
        <v>296</v>
      </c>
      <c r="C10" s="397" t="str">
        <f>IF(OR(WEEKDAY(D10)={1,2,3,4,5,6}),CHOOSE(WEEKDAY(D10),"SUN","MON","TUE","WED","THU","FRI"),"SAT")</f>
        <v>WED</v>
      </c>
      <c r="D10" s="86">
        <v>46113</v>
      </c>
      <c r="E10" s="86"/>
      <c r="F10" s="86"/>
      <c r="G10" s="86">
        <f>D10+8</f>
        <v>46121</v>
      </c>
      <c r="H10" s="86">
        <f>D10+9</f>
        <v>46122</v>
      </c>
      <c r="I10" s="411"/>
      <c r="J10" s="415">
        <v>0.41666666666666669</v>
      </c>
      <c r="K10" s="254" t="str">
        <f>IF(OR(WEEKDAY(L10)={1,2,3,4,5,6}),CHOOSE(WEEKDAY(L10),"SUN","MON","TUE","WED","THU","FRI"),"SAT")</f>
        <v>MON</v>
      </c>
      <c r="L10" s="222">
        <f t="shared" ref="L10:L28" si="0">D10-2</f>
        <v>46111</v>
      </c>
      <c r="M10" s="469" t="s">
        <v>195</v>
      </c>
      <c r="N10" s="469" t="s">
        <v>197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52" s="72" customFormat="1" ht="15.75" customHeight="1">
      <c r="A11" s="451" t="s">
        <v>370</v>
      </c>
      <c r="B11" s="468" t="s">
        <v>371</v>
      </c>
      <c r="C11" s="397" t="str">
        <f>IF(OR(WEEKDAY(D11)={1,2,3,4,5,6}),CHOOSE(WEEKDAY(D11),"SUN","MON","TUE","WED","THU","FRI"),"SAT")</f>
        <v>SAT</v>
      </c>
      <c r="D11" s="452">
        <v>46116</v>
      </c>
      <c r="E11" s="452"/>
      <c r="F11" s="452"/>
      <c r="G11" s="452">
        <f>D11+16</f>
        <v>46132</v>
      </c>
      <c r="H11" s="452"/>
      <c r="I11" s="453"/>
      <c r="J11" s="473">
        <v>0.58333333333333337</v>
      </c>
      <c r="K11" s="254" t="str">
        <f>IF(OR(WEEKDAY(L11)={1,2,3,4,5,6}),CHOOSE(WEEKDAY(L11),"SUN","MON","TUE","WED","THU","FRI"),"SAT")</f>
        <v>WED</v>
      </c>
      <c r="L11" s="455">
        <f>D11-3</f>
        <v>46113</v>
      </c>
      <c r="M11" s="469" t="s">
        <v>195</v>
      </c>
      <c r="N11" s="469" t="s">
        <v>198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52" s="382" customFormat="1" ht="15.75" customHeight="1" thickBot="1">
      <c r="A12" s="388" t="s">
        <v>208</v>
      </c>
      <c r="B12" s="402" t="s">
        <v>226</v>
      </c>
      <c r="C12" s="398" t="str">
        <f>IF(OR(WEEKDAY(D12)={1,2,3,4,5,6}),CHOOSE(WEEKDAY(D12),"SUN","MON","TUE","WED","THU","FRI"),"SAT")</f>
        <v>WED</v>
      </c>
      <c r="D12" s="389">
        <v>46120</v>
      </c>
      <c r="E12" s="389"/>
      <c r="F12" s="389"/>
      <c r="G12" s="389"/>
      <c r="H12" s="389"/>
      <c r="I12" s="412">
        <f>D12+8</f>
        <v>46128</v>
      </c>
      <c r="J12" s="416">
        <v>0.41666666666666669</v>
      </c>
      <c r="K12" s="391" t="str">
        <f>IF(OR(WEEKDAY(L12)={1,2,3,4,5,6}),CHOOSE(WEEKDAY(L12),"SUN","MON","TUE","WED","THU","FRI"),"SAT")</f>
        <v>SUN</v>
      </c>
      <c r="L12" s="387">
        <f>D12-3</f>
        <v>46117</v>
      </c>
      <c r="M12" s="470" t="s">
        <v>194</v>
      </c>
      <c r="N12" s="470" t="s">
        <v>197</v>
      </c>
      <c r="O12" s="381"/>
      <c r="P12" s="381"/>
      <c r="Q12" s="381"/>
      <c r="R12" s="381"/>
      <c r="S12" s="381"/>
      <c r="T12" s="381"/>
      <c r="U12" s="381"/>
      <c r="V12" s="381"/>
      <c r="W12" s="381"/>
      <c r="X12" s="381"/>
    </row>
    <row r="13" spans="1:52" s="72" customFormat="1" ht="15.75" customHeight="1">
      <c r="A13" s="152" t="s">
        <v>208</v>
      </c>
      <c r="B13" s="403" t="s">
        <v>226</v>
      </c>
      <c r="C13" s="399" t="str">
        <f>IF(OR(WEEKDAY(D13)={1,2,3,4,5,6}),CHOOSE(WEEKDAY(D13),"SUN","MON","TUE","WED","THU","FRI"),"SAT")</f>
        <v>WED</v>
      </c>
      <c r="D13" s="153">
        <v>46120</v>
      </c>
      <c r="E13" s="153">
        <f>D13+8</f>
        <v>46128</v>
      </c>
      <c r="F13" s="153">
        <f>D13+13</f>
        <v>46133</v>
      </c>
      <c r="G13" s="153"/>
      <c r="H13" s="153"/>
      <c r="I13" s="413"/>
      <c r="J13" s="471">
        <v>0.41666666666666669</v>
      </c>
      <c r="K13" s="255" t="str">
        <f>IF(OR(WEEKDAY(L13)={1,2,3,4,5,6}),CHOOSE(WEEKDAY(L13),"SUN","MON","TUE","WED","THU","FRI"),"SAT")</f>
        <v>SUN</v>
      </c>
      <c r="L13" s="154">
        <f>D13-3</f>
        <v>46117</v>
      </c>
      <c r="M13" s="469" t="s">
        <v>195</v>
      </c>
      <c r="N13" s="472" t="s">
        <v>197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</row>
    <row r="14" spans="1:52" s="72" customFormat="1" ht="18.75" customHeight="1">
      <c r="A14" s="221" t="s">
        <v>259</v>
      </c>
      <c r="B14" s="401" t="s">
        <v>226</v>
      </c>
      <c r="C14" s="397" t="str">
        <f>IF(OR(WEEKDAY(D14)={1,2,3,4,5,6}),CHOOSE(WEEKDAY(D14),"SUN","MON","TUE","WED","THU","FRI"),"SAT")</f>
        <v>SUN</v>
      </c>
      <c r="D14" s="86">
        <v>46124</v>
      </c>
      <c r="E14" s="86">
        <f>D14+9</f>
        <v>46133</v>
      </c>
      <c r="F14" s="86">
        <f>D14+14</f>
        <v>46138</v>
      </c>
      <c r="G14" s="86"/>
      <c r="H14" s="86"/>
      <c r="I14" s="411"/>
      <c r="J14" s="415">
        <v>0.41666666666666669</v>
      </c>
      <c r="K14" s="254" t="str">
        <f>IF(OR(WEEKDAY(L14)={1,2,3,4,5,6}),CHOOSE(WEEKDAY(L14),"SUN","MON","TUE","WED","THU","FRI"),"SAT")</f>
        <v>FRI</v>
      </c>
      <c r="L14" s="222">
        <f t="shared" si="0"/>
        <v>46122</v>
      </c>
      <c r="M14" s="469" t="s">
        <v>195</v>
      </c>
      <c r="N14" s="469" t="s">
        <v>197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</row>
    <row r="15" spans="1:52" s="72" customFormat="1" ht="18.75" hidden="1" customHeight="1">
      <c r="A15" s="221" t="s">
        <v>219</v>
      </c>
      <c r="B15" s="401" t="s">
        <v>220</v>
      </c>
      <c r="C15" s="397" t="str">
        <f>IF(OR(WEEKDAY(D15)={1,2,3,4,5,6}),CHOOSE(WEEKDAY(D15),"SUN","MON","TUE","WED","THU","FRI"),"SAT")</f>
        <v>SUN</v>
      </c>
      <c r="D15" s="86">
        <v>45942</v>
      </c>
      <c r="E15" s="86">
        <f>D15+8</f>
        <v>45950</v>
      </c>
      <c r="F15" s="86">
        <f>D15+5</f>
        <v>45947</v>
      </c>
      <c r="G15" s="86"/>
      <c r="H15" s="86"/>
      <c r="I15" s="411"/>
      <c r="J15" s="415">
        <v>0.41666666666666669</v>
      </c>
      <c r="K15" s="254" t="str">
        <f>IF(OR(WEEKDAY(L15)={1,2,3,4,5,6}),CHOOSE(WEEKDAY(L15),"SUN","MON","TUE","WED","THU","FRI"),"SAT")</f>
        <v>FRI</v>
      </c>
      <c r="L15" s="222">
        <f t="shared" si="0"/>
        <v>45940</v>
      </c>
      <c r="M15" s="469" t="s">
        <v>195</v>
      </c>
      <c r="N15" s="469" t="s">
        <v>197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s="72" customFormat="1" ht="18.75" customHeight="1">
      <c r="A16" s="221" t="s">
        <v>222</v>
      </c>
      <c r="B16" s="401" t="s">
        <v>226</v>
      </c>
      <c r="C16" s="397" t="str">
        <f>IF(OR(WEEKDAY(D16)={1,2,3,4,5,6}),CHOOSE(WEEKDAY(D16),"SUN","MON","TUE","WED","THU","FRI"),"SAT")</f>
        <v>WED</v>
      </c>
      <c r="D16" s="86">
        <v>46120</v>
      </c>
      <c r="E16" s="86"/>
      <c r="F16" s="86"/>
      <c r="G16" s="86">
        <f>D16+8</f>
        <v>46128</v>
      </c>
      <c r="H16" s="86">
        <f>D16+9</f>
        <v>46129</v>
      </c>
      <c r="I16" s="411"/>
      <c r="J16" s="415">
        <v>0.41666666666666669</v>
      </c>
      <c r="K16" s="254" t="str">
        <f>IF(OR(WEEKDAY(L16)={1,2,3,4,5,6}),CHOOSE(WEEKDAY(L16),"SUN","MON","TUE","WED","THU","FRI"),"SAT")</f>
        <v>MON</v>
      </c>
      <c r="L16" s="222">
        <f t="shared" si="0"/>
        <v>46118</v>
      </c>
      <c r="M16" s="469" t="s">
        <v>195</v>
      </c>
      <c r="N16" s="469" t="s">
        <v>197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</row>
    <row r="17" spans="1:52" s="72" customFormat="1" ht="18.75" customHeight="1">
      <c r="A17" s="451" t="s">
        <v>372</v>
      </c>
      <c r="B17" s="468" t="s">
        <v>295</v>
      </c>
      <c r="C17" s="397" t="str">
        <f>IF(OR(WEEKDAY(D17)={1,2,3,4,5,6}),CHOOSE(WEEKDAY(D17),"SUN","MON","TUE","WED","THU","FRI"),"SAT")</f>
        <v>SAT</v>
      </c>
      <c r="D17" s="452">
        <v>46123</v>
      </c>
      <c r="E17" s="452"/>
      <c r="F17" s="452"/>
      <c r="G17" s="452">
        <f>D17+9</f>
        <v>46132</v>
      </c>
      <c r="H17" s="452"/>
      <c r="I17" s="453"/>
      <c r="J17" s="473">
        <v>0.58333333333333337</v>
      </c>
      <c r="K17" s="254" t="str">
        <f>IF(OR(WEEKDAY(L17)={1,2,3,4,5,6}),CHOOSE(WEEKDAY(L17),"SUN","MON","TUE","WED","THU","FRI"),"SAT")</f>
        <v>WED</v>
      </c>
      <c r="L17" s="455">
        <f>D17-3</f>
        <v>46120</v>
      </c>
      <c r="M17" s="469" t="s">
        <v>195</v>
      </c>
      <c r="N17" s="469" t="s">
        <v>198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</row>
    <row r="18" spans="1:52" s="382" customFormat="1" ht="16.5" customHeight="1" thickBot="1">
      <c r="A18" s="502" t="s">
        <v>369</v>
      </c>
      <c r="B18" s="503" t="s">
        <v>226</v>
      </c>
      <c r="C18" s="504" t="str">
        <f>IF(OR(WEEKDAY(D18)={1,2,3,4,5,6}),CHOOSE(WEEKDAY(D18),"SUN","MON","TUE","WED","THU","FRI"),"SAT")</f>
        <v>SUN</v>
      </c>
      <c r="D18" s="505">
        <v>46124</v>
      </c>
      <c r="E18" s="505"/>
      <c r="F18" s="505"/>
      <c r="G18" s="505"/>
      <c r="H18" s="505"/>
      <c r="I18" s="506">
        <f>D18+7</f>
        <v>46131</v>
      </c>
      <c r="J18" s="473">
        <v>0.41666666666666669</v>
      </c>
      <c r="K18" s="507" t="str">
        <f>IF(OR(WEEKDAY(L18)={1,2,3,4,5,6}),CHOOSE(WEEKDAY(L18),"SUN","MON","TUE","WED","THU","FRI"),"SAT")</f>
        <v>THU</v>
      </c>
      <c r="L18" s="455">
        <f>D18-3</f>
        <v>46121</v>
      </c>
      <c r="M18" s="508" t="s">
        <v>194</v>
      </c>
      <c r="N18" s="508" t="s">
        <v>197</v>
      </c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</row>
    <row r="19" spans="1:52" s="72" customFormat="1" ht="16.5" customHeight="1">
      <c r="A19" s="152" t="s">
        <v>178</v>
      </c>
      <c r="B19" s="500" t="s">
        <v>260</v>
      </c>
      <c r="C19" s="399" t="str">
        <f>IF(OR(WEEKDAY(D19)={1,2,3,4,5,6}),CHOOSE(WEEKDAY(D19),"SUN","MON","TUE","WED","THU","FRI"),"SAT")</f>
        <v>WED</v>
      </c>
      <c r="D19" s="153">
        <v>46127</v>
      </c>
      <c r="E19" s="153">
        <f>D19+6</f>
        <v>46133</v>
      </c>
      <c r="F19" s="153">
        <f>D19+11</f>
        <v>46138</v>
      </c>
      <c r="G19" s="153"/>
      <c r="H19" s="153"/>
      <c r="I19" s="413"/>
      <c r="J19" s="429">
        <v>0.41666666666666669</v>
      </c>
      <c r="K19" s="426" t="str">
        <f>IF(OR(WEEKDAY(L19)={1,2,3,4,5,6}),CHOOSE(WEEKDAY(L19),"SUN","MON","TUE","WED","THU","FRI"),"SAT")</f>
        <v>MON</v>
      </c>
      <c r="L19" s="154">
        <f t="shared" si="0"/>
        <v>46125</v>
      </c>
      <c r="M19" s="510" t="s">
        <v>195</v>
      </c>
      <c r="N19" s="472" t="s">
        <v>197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</row>
    <row r="20" spans="1:52" s="72" customFormat="1" ht="16.5" customHeight="1">
      <c r="A20" s="501" t="s">
        <v>291</v>
      </c>
      <c r="B20" s="401" t="s">
        <v>260</v>
      </c>
      <c r="C20" s="397" t="str">
        <f>IF(OR(WEEKDAY(D20)={1,2,3,4,5,6}),CHOOSE(WEEKDAY(D20),"SUN","MON","TUE","WED","THU","FRI"),"SAT")</f>
        <v>SUN</v>
      </c>
      <c r="D20" s="86">
        <v>46131</v>
      </c>
      <c r="E20" s="86">
        <f>D20+8</f>
        <v>46139</v>
      </c>
      <c r="F20" s="86">
        <f>D20+12</f>
        <v>46143</v>
      </c>
      <c r="G20" s="86"/>
      <c r="H20" s="86"/>
      <c r="I20" s="411"/>
      <c r="J20" s="430">
        <v>0.41666666666666669</v>
      </c>
      <c r="K20" s="427" t="str">
        <f>IF(OR(WEEKDAY(L20)={1,2,3,4,5,6}),CHOOSE(WEEKDAY(L20),"SUN","MON","TUE","WED","THU","FRI"),"SAT")</f>
        <v>FRI</v>
      </c>
      <c r="L20" s="222">
        <f t="shared" si="0"/>
        <v>46129</v>
      </c>
      <c r="M20" s="509" t="s">
        <v>195</v>
      </c>
      <c r="N20" s="469" t="s">
        <v>197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s="72" customFormat="1" ht="16.5" hidden="1" customHeight="1">
      <c r="A21" s="221" t="s">
        <v>95</v>
      </c>
      <c r="B21" s="401" t="s">
        <v>193</v>
      </c>
      <c r="C21" s="397" t="str">
        <f>IF(OR(WEEKDAY(D21)={1,2,3,4,5,6}),CHOOSE(WEEKDAY(D21),"SUN","MON","TUE","WED","THU","FRI"),"SAT")</f>
        <v>SUN</v>
      </c>
      <c r="D21" s="86">
        <v>45949</v>
      </c>
      <c r="E21" s="86">
        <f>D21+8</f>
        <v>45957</v>
      </c>
      <c r="F21" s="86">
        <f>E21+5</f>
        <v>45962</v>
      </c>
      <c r="G21" s="86"/>
      <c r="H21" s="86"/>
      <c r="I21" s="411"/>
      <c r="J21" s="430">
        <v>0.45833333333333298</v>
      </c>
      <c r="K21" s="427" t="str">
        <f>IF(OR(WEEKDAY(L21)={1,2,3,4,5,6}),CHOOSE(WEEKDAY(L21),"SUN","MON","TUE","WED","THU","FRI"),"SAT")</f>
        <v>FRI</v>
      </c>
      <c r="L21" s="222">
        <f t="shared" si="0"/>
        <v>45947</v>
      </c>
      <c r="M21" s="509" t="s">
        <v>195</v>
      </c>
      <c r="N21" s="469" t="s">
        <v>197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</row>
    <row r="22" spans="1:52" s="72" customFormat="1" ht="16.5" customHeight="1">
      <c r="A22" s="221" t="s">
        <v>264</v>
      </c>
      <c r="B22" s="401" t="s">
        <v>368</v>
      </c>
      <c r="C22" s="397" t="str">
        <f>IF(OR(WEEKDAY(D22)={1,2,3,4,5,6}),CHOOSE(WEEKDAY(D22),"SUN","MON","TUE","WED","THU","FRI"),"SAT")</f>
        <v>WED</v>
      </c>
      <c r="D22" s="86">
        <v>46127</v>
      </c>
      <c r="E22" s="86"/>
      <c r="F22" s="86"/>
      <c r="G22" s="86">
        <f>D22+8</f>
        <v>46135</v>
      </c>
      <c r="H22" s="86">
        <f>G22+1</f>
        <v>46136</v>
      </c>
      <c r="I22" s="411"/>
      <c r="J22" s="430">
        <v>0.41666666666666669</v>
      </c>
      <c r="K22" s="427" t="str">
        <f>IF(OR(WEEKDAY(L22)={1,2,3,4,5,6}),CHOOSE(WEEKDAY(L22),"SUN","MON","TUE","WED","THU","FRI"),"SAT")</f>
        <v>MON</v>
      </c>
      <c r="L22" s="222">
        <f t="shared" si="0"/>
        <v>46125</v>
      </c>
      <c r="M22" s="509" t="s">
        <v>195</v>
      </c>
      <c r="N22" s="469" t="s">
        <v>197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</row>
    <row r="23" spans="1:52" s="72" customFormat="1" ht="16.5" customHeight="1">
      <c r="A23" s="451" t="s">
        <v>182</v>
      </c>
      <c r="B23" s="468" t="s">
        <v>373</v>
      </c>
      <c r="C23" s="397" t="str">
        <f>IF(OR(WEEKDAY(D23)={1,2,3,4,5,6}),CHOOSE(WEEKDAY(D23),"SUN","MON","TUE","WED","THU","FRI"),"SAT")</f>
        <v>SAT</v>
      </c>
      <c r="D23" s="452">
        <v>46130</v>
      </c>
      <c r="E23" s="452"/>
      <c r="F23" s="452"/>
      <c r="G23" s="452">
        <f>D23+9</f>
        <v>46139</v>
      </c>
      <c r="H23" s="452"/>
      <c r="I23" s="453"/>
      <c r="J23" s="454">
        <v>0.58333333333333337</v>
      </c>
      <c r="K23" s="427" t="str">
        <f>IF(OR(WEEKDAY(L23)={1,2,3,4,5,6}),CHOOSE(WEEKDAY(L23),"SUN","MON","TUE","WED","THU","FRI"),"SAT")</f>
        <v>WED</v>
      </c>
      <c r="L23" s="455">
        <f>D23-3</f>
        <v>46127</v>
      </c>
      <c r="M23" s="509" t="s">
        <v>195</v>
      </c>
      <c r="N23" s="469" t="s">
        <v>198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4" spans="1:52" s="382" customFormat="1" ht="16.5" customHeight="1" thickBot="1">
      <c r="A24" s="385" t="s">
        <v>291</v>
      </c>
      <c r="B24" s="404" t="s">
        <v>260</v>
      </c>
      <c r="C24" s="400" t="str">
        <f>IF(OR(WEEKDAY(D24)={1,2,3,4,5,6}),CHOOSE(WEEKDAY(D24),"SUN","MON","TUE","WED","THU","FRI"),"SAT")</f>
        <v>SUN</v>
      </c>
      <c r="D24" s="386">
        <v>46131</v>
      </c>
      <c r="E24" s="386"/>
      <c r="F24" s="386"/>
      <c r="G24" s="386"/>
      <c r="H24" s="386"/>
      <c r="I24" s="414">
        <f>D24+7</f>
        <v>46138</v>
      </c>
      <c r="J24" s="431">
        <v>0.41666666666666669</v>
      </c>
      <c r="K24" s="428" t="str">
        <f>IF(OR(WEEKDAY(L24)={1,2,3,4,5,6}),CHOOSE(WEEKDAY(L24),"SUN","MON","TUE","WED","THU","FRI"),"SAT")</f>
        <v>FRI</v>
      </c>
      <c r="L24" s="387">
        <f t="shared" si="0"/>
        <v>46129</v>
      </c>
      <c r="M24" s="511" t="s">
        <v>194</v>
      </c>
      <c r="N24" s="470" t="s">
        <v>197</v>
      </c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  <c r="AJ24" s="381"/>
      <c r="AK24" s="381"/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</row>
    <row r="25" spans="1:52" s="72" customFormat="1" ht="16.5" customHeight="1">
      <c r="A25" s="152" t="s">
        <v>205</v>
      </c>
      <c r="B25" s="403" t="s">
        <v>260</v>
      </c>
      <c r="C25" s="399" t="str">
        <f>IF(OR(WEEKDAY(D25)={1,2,3,4,5,6}),CHOOSE(WEEKDAY(D25),"SUN","MON","TUE","WED","THU","FRI"),"SAT")</f>
        <v>WED</v>
      </c>
      <c r="D25" s="153">
        <v>46134</v>
      </c>
      <c r="E25" s="153">
        <f>D25+7</f>
        <v>46141</v>
      </c>
      <c r="F25" s="153">
        <f>D25+12</f>
        <v>46146</v>
      </c>
      <c r="G25" s="153"/>
      <c r="H25" s="153"/>
      <c r="I25" s="413"/>
      <c r="J25" s="429">
        <v>0.41666666666666669</v>
      </c>
      <c r="K25" s="426" t="str">
        <f>IF(OR(WEEKDAY(L25)={1,2,3,4,5,6}),CHOOSE(WEEKDAY(L25),"SUN","MON","TUE","WED","THU","FRI"),"SAT")</f>
        <v>MON</v>
      </c>
      <c r="L25" s="154">
        <f>D25-2</f>
        <v>46132</v>
      </c>
      <c r="M25" s="469" t="s">
        <v>195</v>
      </c>
      <c r="N25" s="472" t="s">
        <v>197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1:52" s="72" customFormat="1" ht="16.5" customHeight="1">
      <c r="A26" s="221" t="s">
        <v>95</v>
      </c>
      <c r="B26" s="401"/>
      <c r="C26" s="397" t="str">
        <f>IF(OR(WEEKDAY(D26)={1,2,3,4,5,6}),CHOOSE(WEEKDAY(D26),"SUN","MON","TUE","WED","THU","FRI"),"SAT")</f>
        <v>SUN</v>
      </c>
      <c r="D26" s="86">
        <v>46138</v>
      </c>
      <c r="E26" s="86">
        <f>D26+8</f>
        <v>46146</v>
      </c>
      <c r="F26" s="86">
        <f>D26+13</f>
        <v>46151</v>
      </c>
      <c r="G26" s="86"/>
      <c r="H26" s="86"/>
      <c r="I26" s="411"/>
      <c r="J26" s="430">
        <v>0.41666666666666669</v>
      </c>
      <c r="K26" s="427" t="str">
        <f>IF(OR(WEEKDAY(L26)={1,2,3,4,5,6}),CHOOSE(WEEKDAY(L26),"SUN","MON","TUE","WED","THU","FRI"),"SAT")</f>
        <v>FRI</v>
      </c>
      <c r="L26" s="222">
        <f t="shared" si="0"/>
        <v>46136</v>
      </c>
      <c r="M26" s="469" t="s">
        <v>195</v>
      </c>
      <c r="N26" s="469" t="s">
        <v>197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</row>
    <row r="27" spans="1:52" s="72" customFormat="1" ht="16.5" hidden="1" customHeight="1">
      <c r="A27" s="221" t="s">
        <v>178</v>
      </c>
      <c r="B27" s="401" t="s">
        <v>207</v>
      </c>
      <c r="C27" s="397" t="str">
        <f>IF(OR(WEEKDAY(D27)={1,2,3,4,5,6}),CHOOSE(WEEKDAY(D27),"SUN","MON","TUE","WED","THU","FRI"),"SAT")</f>
        <v>SUN</v>
      </c>
      <c r="D27" s="86">
        <v>45956</v>
      </c>
      <c r="E27" s="86">
        <f>D27+8</f>
        <v>45964</v>
      </c>
      <c r="F27" s="86">
        <f>E27+5</f>
        <v>45969</v>
      </c>
      <c r="G27" s="86"/>
      <c r="H27" s="86"/>
      <c r="I27" s="411"/>
      <c r="J27" s="430">
        <v>0.45833333333333298</v>
      </c>
      <c r="K27" s="427" t="str">
        <f>IF(OR(WEEKDAY(L27)={1,2,3,4,5,6}),CHOOSE(WEEKDAY(L27),"SUN","MON","TUE","WED","THU","FRI"),"SAT")</f>
        <v>FRI</v>
      </c>
      <c r="L27" s="222">
        <f t="shared" si="0"/>
        <v>45954</v>
      </c>
      <c r="M27" s="469" t="s">
        <v>195</v>
      </c>
      <c r="N27" s="469" t="s">
        <v>197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</row>
    <row r="28" spans="1:52" s="72" customFormat="1" ht="16.5" customHeight="1">
      <c r="A28" s="221" t="s">
        <v>95</v>
      </c>
      <c r="B28" s="401" t="s">
        <v>221</v>
      </c>
      <c r="C28" s="397" t="str">
        <f>IF(OR(WEEKDAY(D28)={1,2,3,4,5,6}),CHOOSE(WEEKDAY(D28),"SUN","MON","TUE","WED","THU","FRI"),"SAT")</f>
        <v>WED</v>
      </c>
      <c r="D28" s="86">
        <v>46134</v>
      </c>
      <c r="E28" s="86"/>
      <c r="F28" s="86"/>
      <c r="G28" s="86">
        <f>D28+8</f>
        <v>46142</v>
      </c>
      <c r="H28" s="86">
        <f>G28+1</f>
        <v>46143</v>
      </c>
      <c r="I28" s="411"/>
      <c r="J28" s="430">
        <v>0.41666666666666669</v>
      </c>
      <c r="K28" s="427" t="str">
        <f>IF(OR(WEEKDAY(L28)={1,2,3,4,5,6}),CHOOSE(WEEKDAY(L28),"SUN","MON","TUE","WED","THU","FRI"),"SAT")</f>
        <v>MON</v>
      </c>
      <c r="L28" s="222">
        <f t="shared" si="0"/>
        <v>46132</v>
      </c>
      <c r="M28" s="469" t="s">
        <v>195</v>
      </c>
      <c r="N28" s="469" t="s">
        <v>197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</row>
    <row r="29" spans="1:52" s="72" customFormat="1" ht="16.5" customHeight="1">
      <c r="A29" s="451" t="s">
        <v>293</v>
      </c>
      <c r="B29" s="468" t="s">
        <v>296</v>
      </c>
      <c r="C29" s="397" t="str">
        <f>IF(OR(WEEKDAY(D29)={1,2,3,4,5,6}),CHOOSE(WEEKDAY(D29),"SUN","MON","TUE","WED","THU","FRI"),"SAT")</f>
        <v>SAT</v>
      </c>
      <c r="D29" s="452">
        <v>46137</v>
      </c>
      <c r="E29" s="452"/>
      <c r="F29" s="452"/>
      <c r="G29" s="452">
        <f>D29+9</f>
        <v>46146</v>
      </c>
      <c r="H29" s="452"/>
      <c r="I29" s="453"/>
      <c r="J29" s="454">
        <v>0.58333333333333337</v>
      </c>
      <c r="K29" s="427" t="str">
        <f>IF(OR(WEEKDAY(L29)={1,2,3,4,5,6}),CHOOSE(WEEKDAY(L29),"SUN","MON","TUE","WED","THU","FRI"),"SAT")</f>
        <v>WED</v>
      </c>
      <c r="L29" s="222">
        <f>D29-3</f>
        <v>46134</v>
      </c>
      <c r="M29" s="469" t="s">
        <v>195</v>
      </c>
      <c r="N29" s="469" t="s">
        <v>198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s="382" customFormat="1" ht="16.5" customHeight="1" thickBot="1">
      <c r="A30" s="385" t="s">
        <v>367</v>
      </c>
      <c r="B30" s="404" t="s">
        <v>260</v>
      </c>
      <c r="C30" s="400" t="str">
        <f>IF(OR(WEEKDAY(D30)={1,2,3,4,5,6}),CHOOSE(WEEKDAY(D30),"SUN","MON","TUE","WED","THU","FRI"),"SAT")</f>
        <v>WED</v>
      </c>
      <c r="D30" s="386">
        <v>46141</v>
      </c>
      <c r="E30" s="386"/>
      <c r="F30" s="386"/>
      <c r="G30" s="386"/>
      <c r="H30" s="386"/>
      <c r="I30" s="414">
        <f>D30+8</f>
        <v>46149</v>
      </c>
      <c r="J30" s="431">
        <v>0.41666666666666669</v>
      </c>
      <c r="K30" s="428" t="str">
        <f>IF(OR(WEEKDAY(L30)={1,2,3,4,5,6}),CHOOSE(WEEKDAY(L30),"SUN","MON","TUE","WED","THU","FRI"),"SAT")</f>
        <v>SUN</v>
      </c>
      <c r="L30" s="387">
        <f>D30-3</f>
        <v>46138</v>
      </c>
      <c r="M30" s="470" t="s">
        <v>194</v>
      </c>
      <c r="N30" s="470" t="s">
        <v>197</v>
      </c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</row>
    <row r="31" spans="1:52" s="21" customFormat="1" ht="17.25" customHeight="1">
      <c r="A31" s="223"/>
      <c r="B31" s="223"/>
      <c r="C31" s="224"/>
      <c r="D31" s="225"/>
      <c r="E31" s="225"/>
      <c r="F31" s="225"/>
      <c r="G31" s="225"/>
      <c r="H31" s="225"/>
      <c r="I31" s="225"/>
      <c r="J31" s="226"/>
      <c r="K31" s="226"/>
      <c r="L31" s="225"/>
      <c r="M31" s="1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7.25" customHeight="1" thickBot="1">
      <c r="A32" s="574" t="s">
        <v>90</v>
      </c>
      <c r="B32" s="574"/>
      <c r="C32" s="574"/>
      <c r="D32" s="574"/>
      <c r="E32" s="574"/>
      <c r="F32" s="574"/>
      <c r="G32" s="574"/>
      <c r="H32" s="574"/>
      <c r="I32" s="17"/>
      <c r="J32" s="17"/>
      <c r="K32" s="17"/>
      <c r="L32" s="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</row>
    <row r="33" spans="1:52" s="21" customFormat="1" ht="17.25" customHeight="1">
      <c r="A33" s="565" t="s">
        <v>58</v>
      </c>
      <c r="B33" s="567" t="s">
        <v>48</v>
      </c>
      <c r="C33" s="214" t="s">
        <v>59</v>
      </c>
      <c r="D33" s="214" t="s">
        <v>59</v>
      </c>
      <c r="E33" s="215" t="s">
        <v>60</v>
      </c>
      <c r="F33" s="215" t="s">
        <v>61</v>
      </c>
      <c r="G33" s="569" t="s">
        <v>62</v>
      </c>
      <c r="H33" s="570"/>
      <c r="I33" s="17"/>
      <c r="J33" s="17"/>
      <c r="K33" s="17"/>
      <c r="L33" s="17"/>
      <c r="M33" s="112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17.25" customHeight="1">
      <c r="A34" s="566"/>
      <c r="B34" s="568"/>
      <c r="C34" s="216" t="s">
        <v>63</v>
      </c>
      <c r="D34" s="216" t="s">
        <v>64</v>
      </c>
      <c r="E34" s="217" t="s">
        <v>65</v>
      </c>
      <c r="F34" s="217" t="s">
        <v>91</v>
      </c>
      <c r="G34" s="571"/>
      <c r="H34" s="572"/>
      <c r="I34" s="17"/>
      <c r="J34" s="17"/>
      <c r="K34" s="17"/>
      <c r="L34" s="17"/>
      <c r="M34" s="112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17.25" customHeight="1">
      <c r="A35" s="211" t="s">
        <v>229</v>
      </c>
      <c r="B35" s="212" t="s">
        <v>319</v>
      </c>
      <c r="C35" s="256">
        <v>0.41666666666666669</v>
      </c>
      <c r="D35" s="220">
        <v>46113</v>
      </c>
      <c r="E35" s="213">
        <v>46116</v>
      </c>
      <c r="F35" s="213">
        <v>46123</v>
      </c>
      <c r="G35" s="218" t="s">
        <v>92</v>
      </c>
      <c r="H35" s="219"/>
      <c r="I35" s="17"/>
      <c r="J35" s="17"/>
      <c r="K35" s="17"/>
      <c r="L35" s="17"/>
      <c r="M35" s="307"/>
      <c r="N35" s="1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17.25" customHeight="1">
      <c r="A36" s="211" t="s">
        <v>175</v>
      </c>
      <c r="B36" s="212" t="s">
        <v>322</v>
      </c>
      <c r="C36" s="256">
        <v>0.41666666666666669</v>
      </c>
      <c r="D36" s="220">
        <v>46120</v>
      </c>
      <c r="E36" s="213">
        <v>46123</v>
      </c>
      <c r="F36" s="213">
        <v>46130</v>
      </c>
      <c r="G36" s="218" t="s">
        <v>92</v>
      </c>
      <c r="H36" s="219"/>
      <c r="I36" s="17"/>
      <c r="J36" s="17"/>
      <c r="K36" s="17"/>
      <c r="L36" s="17"/>
      <c r="M36" s="307"/>
      <c r="N36" s="11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17.25" customHeight="1">
      <c r="A37" s="211" t="s">
        <v>266</v>
      </c>
      <c r="B37" s="212" t="s">
        <v>323</v>
      </c>
      <c r="C37" s="256">
        <v>0.41666666666666669</v>
      </c>
      <c r="D37" s="220">
        <v>46127</v>
      </c>
      <c r="E37" s="213">
        <v>46130</v>
      </c>
      <c r="F37" s="213">
        <v>46137</v>
      </c>
      <c r="G37" s="218" t="s">
        <v>92</v>
      </c>
      <c r="H37" s="219"/>
      <c r="I37" s="17"/>
      <c r="J37" s="17"/>
      <c r="K37" s="17"/>
      <c r="L37" s="17"/>
      <c r="M37" s="22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18.75">
      <c r="A38" s="211" t="s">
        <v>229</v>
      </c>
      <c r="B38" s="212" t="s">
        <v>325</v>
      </c>
      <c r="C38" s="256">
        <v>0.41666666666666669</v>
      </c>
      <c r="D38" s="220">
        <v>46134</v>
      </c>
      <c r="E38" s="213">
        <v>46137</v>
      </c>
      <c r="F38" s="213">
        <v>46144</v>
      </c>
      <c r="G38" s="218" t="s">
        <v>92</v>
      </c>
      <c r="H38" s="219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52" ht="17.25" thickBot="1">
      <c r="A39" s="228"/>
      <c r="B39" s="229"/>
      <c r="C39" s="257"/>
      <c r="D39" s="233"/>
      <c r="E39" s="230"/>
      <c r="F39" s="230"/>
      <c r="G39" s="231"/>
      <c r="H39" s="232"/>
    </row>
    <row r="41" spans="1:52">
      <c r="I41" s="16"/>
      <c r="J41" s="16"/>
      <c r="K41" s="16"/>
      <c r="L41" s="16"/>
    </row>
    <row r="42" spans="1:52">
      <c r="A42" s="121" t="s">
        <v>87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53" hidden="1"/>
    <row r="54" hidden="1"/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15" sqref="A15"/>
    </sheetView>
  </sheetViews>
  <sheetFormatPr defaultRowHeight="16.5"/>
  <cols>
    <col min="1" max="1" width="16.75" style="158" customWidth="1"/>
    <col min="2" max="2" width="5.125" style="158" customWidth="1"/>
    <col min="3" max="3" width="5.875" style="158" customWidth="1"/>
    <col min="4" max="4" width="9.875" style="158" customWidth="1"/>
    <col min="5" max="5" width="9.375" style="158" customWidth="1"/>
    <col min="6" max="6" width="19.625" style="158" customWidth="1"/>
    <col min="7" max="11" width="7.5" style="158" customWidth="1"/>
    <col min="12" max="12" width="10.75" style="158" customWidth="1"/>
    <col min="13" max="13" width="8" style="158" customWidth="1"/>
    <col min="14" max="14" width="16.375" style="158" customWidth="1"/>
    <col min="15" max="15" width="14.5" style="158" customWidth="1"/>
    <col min="16" max="16" width="13" style="158" customWidth="1"/>
    <col min="17" max="16384" width="9" style="158"/>
  </cols>
  <sheetData>
    <row r="1" spans="1:23" s="111" customFormat="1" ht="26.25">
      <c r="A1" s="524" t="s">
        <v>75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60"/>
      <c r="P1" s="60"/>
      <c r="Q1" s="60"/>
      <c r="R1" s="76"/>
      <c r="S1" s="76"/>
      <c r="T1" s="76"/>
      <c r="U1" s="76"/>
      <c r="V1" s="76"/>
      <c r="W1" s="76"/>
    </row>
    <row r="2" spans="1:23" s="112" customFormat="1" ht="18.75">
      <c r="A2" s="525" t="s">
        <v>209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60"/>
      <c r="P2" s="60"/>
      <c r="Q2" s="60"/>
      <c r="R2" s="76"/>
      <c r="S2" s="76"/>
      <c r="T2" s="76"/>
      <c r="U2" s="76"/>
      <c r="V2" s="76"/>
      <c r="W2" s="76"/>
    </row>
    <row r="3" spans="1:23" s="112" customFormat="1" ht="19.5" thickBot="1">
      <c r="A3" s="526" t="s">
        <v>81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60"/>
      <c r="P3" s="60"/>
      <c r="Q3" s="60"/>
      <c r="R3" s="76"/>
      <c r="S3" s="76"/>
      <c r="T3" s="76"/>
      <c r="U3" s="76"/>
      <c r="V3" s="76"/>
      <c r="W3" s="76"/>
    </row>
    <row r="4" spans="1:23" s="113" customFormat="1" ht="21" customHeight="1" thickTop="1">
      <c r="A4" s="578" t="s">
        <v>100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60"/>
      <c r="P4" s="60"/>
      <c r="Q4" s="60"/>
      <c r="R4" s="76"/>
      <c r="S4" s="76"/>
      <c r="T4" s="76"/>
      <c r="U4" s="76"/>
      <c r="V4" s="76"/>
      <c r="W4" s="76"/>
    </row>
    <row r="5" spans="1:23" s="155" customFormat="1" ht="36" customHeight="1" thickBot="1">
      <c r="A5" s="114" t="s">
        <v>36</v>
      </c>
      <c r="G5" s="156"/>
      <c r="M5" s="117" t="s">
        <v>89</v>
      </c>
      <c r="N5" s="127">
        <f ca="1">TODAY()</f>
        <v>46106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55" t="s">
        <v>1</v>
      </c>
      <c r="B6" s="457" t="s">
        <v>48</v>
      </c>
      <c r="C6" s="579" t="s">
        <v>60</v>
      </c>
      <c r="D6" s="580"/>
      <c r="E6" s="424" t="s">
        <v>47</v>
      </c>
      <c r="F6" s="424" t="s">
        <v>33</v>
      </c>
      <c r="G6" s="424" t="s">
        <v>119</v>
      </c>
      <c r="H6" s="424" t="s">
        <v>50</v>
      </c>
      <c r="I6" s="424" t="s">
        <v>158</v>
      </c>
      <c r="J6" s="424" t="s">
        <v>159</v>
      </c>
      <c r="K6" s="424" t="s">
        <v>160</v>
      </c>
      <c r="L6" s="581" t="s">
        <v>41</v>
      </c>
      <c r="M6" s="581"/>
      <c r="N6" s="356" t="s">
        <v>84</v>
      </c>
      <c r="O6" s="60"/>
      <c r="P6" s="60"/>
      <c r="Q6" s="60"/>
    </row>
    <row r="7" spans="1:23" s="76" customFormat="1" ht="18.75" customHeight="1">
      <c r="A7" s="357" t="s">
        <v>253</v>
      </c>
      <c r="B7" s="349" t="s">
        <v>254</v>
      </c>
      <c r="C7" s="349" t="s">
        <v>134</v>
      </c>
      <c r="D7" s="246">
        <v>46111</v>
      </c>
      <c r="E7" s="246">
        <v>46114</v>
      </c>
      <c r="F7" s="350" t="s">
        <v>272</v>
      </c>
      <c r="G7" s="246">
        <v>46131</v>
      </c>
      <c r="H7" s="246">
        <v>46132</v>
      </c>
      <c r="I7" s="246">
        <v>46136</v>
      </c>
      <c r="J7" s="246">
        <v>46149</v>
      </c>
      <c r="K7" s="246">
        <v>46136</v>
      </c>
      <c r="L7" s="351" t="s">
        <v>156</v>
      </c>
      <c r="M7" s="352">
        <v>46108</v>
      </c>
      <c r="N7" s="544" t="s">
        <v>117</v>
      </c>
      <c r="O7" s="60"/>
      <c r="P7" s="60"/>
      <c r="Q7" s="60"/>
    </row>
    <row r="8" spans="1:23" s="76" customFormat="1" ht="19.5" customHeight="1">
      <c r="A8" s="358" t="s">
        <v>253</v>
      </c>
      <c r="B8" s="353" t="s">
        <v>273</v>
      </c>
      <c r="C8" s="349" t="s">
        <v>134</v>
      </c>
      <c r="D8" s="93">
        <v>46118</v>
      </c>
      <c r="E8" s="246">
        <v>46121</v>
      </c>
      <c r="F8" s="354" t="s">
        <v>274</v>
      </c>
      <c r="G8" s="93">
        <v>46138</v>
      </c>
      <c r="H8" s="93">
        <v>46139</v>
      </c>
      <c r="I8" s="93">
        <v>46143</v>
      </c>
      <c r="J8" s="93">
        <v>46156</v>
      </c>
      <c r="K8" s="93">
        <v>46143</v>
      </c>
      <c r="L8" s="351" t="s">
        <v>156</v>
      </c>
      <c r="M8" s="352">
        <v>46115</v>
      </c>
      <c r="N8" s="544"/>
      <c r="O8" s="60"/>
      <c r="P8" s="60"/>
      <c r="Q8" s="60"/>
    </row>
    <row r="9" spans="1:23" s="76" customFormat="1" ht="19.5" customHeight="1">
      <c r="A9" s="358" t="s">
        <v>253</v>
      </c>
      <c r="B9" s="353" t="s">
        <v>275</v>
      </c>
      <c r="C9" s="349" t="s">
        <v>134</v>
      </c>
      <c r="D9" s="93">
        <v>46125</v>
      </c>
      <c r="E9" s="246">
        <v>46128</v>
      </c>
      <c r="F9" s="354" t="s">
        <v>276</v>
      </c>
      <c r="G9" s="93">
        <v>46145</v>
      </c>
      <c r="H9" s="93">
        <v>46146</v>
      </c>
      <c r="I9" s="93">
        <v>46150</v>
      </c>
      <c r="J9" s="93">
        <v>46163</v>
      </c>
      <c r="K9" s="93">
        <v>46150</v>
      </c>
      <c r="L9" s="351" t="s">
        <v>156</v>
      </c>
      <c r="M9" s="352">
        <v>46122</v>
      </c>
      <c r="N9" s="544"/>
      <c r="O9" s="60"/>
      <c r="P9" s="60"/>
      <c r="Q9" s="60"/>
    </row>
    <row r="10" spans="1:23" s="76" customFormat="1" ht="19.5" customHeight="1">
      <c r="A10" s="358" t="s">
        <v>253</v>
      </c>
      <c r="B10" s="353" t="s">
        <v>277</v>
      </c>
      <c r="C10" s="349" t="s">
        <v>134</v>
      </c>
      <c r="D10" s="93">
        <v>46132</v>
      </c>
      <c r="E10" s="246">
        <v>46135</v>
      </c>
      <c r="F10" s="354" t="s">
        <v>278</v>
      </c>
      <c r="G10" s="93">
        <v>46152</v>
      </c>
      <c r="H10" s="93">
        <v>46153</v>
      </c>
      <c r="I10" s="93">
        <v>46157</v>
      </c>
      <c r="J10" s="93">
        <v>46170</v>
      </c>
      <c r="K10" s="93">
        <v>46157</v>
      </c>
      <c r="L10" s="351" t="s">
        <v>156</v>
      </c>
      <c r="M10" s="352">
        <v>46129</v>
      </c>
      <c r="N10" s="544"/>
      <c r="O10" s="60"/>
      <c r="P10" s="60"/>
      <c r="Q10" s="60"/>
    </row>
    <row r="11" spans="1:23" s="76" customFormat="1" ht="19.5" customHeight="1" thickBot="1">
      <c r="A11" s="359" t="s">
        <v>253</v>
      </c>
      <c r="B11" s="360" t="s">
        <v>279</v>
      </c>
      <c r="C11" s="361" t="s">
        <v>134</v>
      </c>
      <c r="D11" s="140">
        <v>46139</v>
      </c>
      <c r="E11" s="362">
        <v>46142</v>
      </c>
      <c r="F11" s="363" t="s">
        <v>280</v>
      </c>
      <c r="G11" s="140">
        <v>46159</v>
      </c>
      <c r="H11" s="140">
        <v>46160</v>
      </c>
      <c r="I11" s="140">
        <v>46164</v>
      </c>
      <c r="J11" s="140">
        <v>46177</v>
      </c>
      <c r="K11" s="140">
        <v>46164</v>
      </c>
      <c r="L11" s="364" t="s">
        <v>156</v>
      </c>
      <c r="M11" s="365">
        <v>46136</v>
      </c>
      <c r="N11" s="545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7" t="s">
        <v>87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KVI fwd.booking02</cp:lastModifiedBy>
  <cp:lastPrinted>2021-04-16T09:33:36Z</cp:lastPrinted>
  <dcterms:created xsi:type="dcterms:W3CDTF">2006-08-03T07:06:16Z</dcterms:created>
  <dcterms:modified xsi:type="dcterms:W3CDTF">2026-03-25T01:30:19Z</dcterms:modified>
</cp:coreProperties>
</file>