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6\THANG 01\"/>
    </mc:Choice>
  </mc:AlternateContent>
  <xr:revisionPtr revIDLastSave="0" documentId="13_ncr:1_{6D230DA3-8C47-4593-A3E0-7FBCEBC74AC0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L13" i="8" l="1"/>
  <c r="L7" i="8"/>
  <c r="L30" i="8" l="1"/>
  <c r="L18" i="8"/>
  <c r="L12" i="8"/>
  <c r="L25" i="8"/>
  <c r="L11" i="8" l="1"/>
  <c r="F25" i="8" l="1"/>
  <c r="E25" i="8"/>
  <c r="F14" i="8" l="1"/>
  <c r="E14" i="8"/>
  <c r="E8" i="8"/>
  <c r="F7" i="8"/>
  <c r="E7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G29" i="8"/>
  <c r="G23" i="8"/>
  <c r="C29" i="8"/>
  <c r="L23" i="8"/>
  <c r="K23" i="8" s="1"/>
  <c r="C23" i="8"/>
  <c r="L17" i="8"/>
  <c r="K17" i="8" s="1"/>
  <c r="C17" i="8"/>
  <c r="G17" i="8"/>
  <c r="K11" i="8"/>
  <c r="G11" i="8"/>
  <c r="C11" i="8"/>
  <c r="F20" i="8"/>
  <c r="E19" i="8" l="1"/>
  <c r="E20" i="8"/>
  <c r="F8" i="8"/>
  <c r="L8" i="8"/>
  <c r="K7" i="8"/>
  <c r="I30" i="8" l="1"/>
  <c r="I24" i="8"/>
  <c r="I18" i="8"/>
  <c r="I12" i="8"/>
  <c r="K30" i="8"/>
  <c r="C30" i="8"/>
  <c r="C25" i="8" l="1"/>
  <c r="C26" i="8"/>
  <c r="G22" i="8" l="1"/>
  <c r="G28" i="8"/>
  <c r="H28" i="8" l="1"/>
  <c r="H22" i="8"/>
  <c r="H16" i="8"/>
  <c r="G16" i="8"/>
  <c r="G10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H10" i="8" l="1"/>
  <c r="F26" i="8"/>
  <c r="E26" i="8"/>
  <c r="F19" i="8"/>
  <c r="F13" i="8"/>
  <c r="E13" i="8"/>
  <c r="C12" i="8" l="1"/>
  <c r="C7" i="8" l="1"/>
  <c r="C10" i="8"/>
  <c r="C14" i="8"/>
  <c r="C16" i="8"/>
  <c r="C13" i="8"/>
  <c r="C18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H6" i="3"/>
  <c r="H5" i="20"/>
  <c r="L7" i="19"/>
  <c r="H6" i="14"/>
  <c r="H6" i="6"/>
  <c r="H6" i="4"/>
  <c r="J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<sst xmlns="http://schemas.openxmlformats.org/spreadsheetml/2006/main" count="993" uniqueCount="402">
  <si>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</si>
  <si>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</si>
  <si>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</si>
  <si>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</si>
  <si>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</si>
  <si>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</si>
  <si>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</si>
  <si>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</si>
  <si>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</si>
  <si>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</si>
  <si>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</si>
  <si>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</si>
  <si>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</si>
  <si>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</si>
  <si>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</si>
  <si>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</si>
  <si>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</si>
  <si>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</si>
  <si>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</si>
  <si>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</si>
  <si>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</si>
  <si>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</si>
  <si>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</si>
  <si>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</si>
  <si>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</si>
  <si>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</si>
  <si>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</si>
  <si>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</si>
  <si>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</si>
  <si>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</si>
  <si>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</si>
  <si>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</si>
  <si>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</si>
  <si>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</si>
  <si>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</si>
  <si>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</si>
  <si>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</si>
  <si>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</si>
  <si>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</si>
  <si>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</si>
  <si>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</si>
  <si>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</si>
  <si>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</si>
  <si>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</si>
  <si>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</si>
  <si>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</si>
  <si>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</si>
  <si>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</si>
  <si>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</si>
  <si>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</si>
  <si>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</si>
  <si>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</si>
  <si>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</si>
  <si>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</si>
  <si>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</si>
  <si>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</si>
  <si>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</si>
  <si>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ETA
BRE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</si>
  <si>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</si>
  <si>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</si>
  <si>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</si>
  <si>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</si>
  <si>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</si>
  <si>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</si>
  <si>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</si>
  <si>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</si>
  <si>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</si>
  <si>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</si>
  <si>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</si>
  <si>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</si>
  <si>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</si>
  <si>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</si>
  <si>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</si>
  <si>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</si>
  <si>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</si>
  <si>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</si>
  <si>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</si>
  <si>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</si>
  <si>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</si>
  <si>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</si>
  <si>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</si>
  <si>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</si>
  <si>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</si>
  <si>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</si>
  <si>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</si>
  <si>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</si>
  <si>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</si>
  <si>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</si>
  <si>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</si>
  <si>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</si>
  <si>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</si>
  <si>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</si>
  <si>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</si>
  <si>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</si>
  <si>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</si>
  <si>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BGL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</si>
  <si>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</si>
  <si>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</si>
  <si>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</si>
  <si>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</si>
  <si>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</si>
  <si>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</si>
  <si>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</si>
  <si>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</si>
  <si>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</si>
  <si>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</si>
  <si>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</si>
  <si>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</si>
  <si>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</si>
  <si>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</si>
  <si>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</si>
  <si>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</si>
  <si>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</si>
  <si>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</si>
  <si>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</si>
  <si>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</si>
  <si>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</si>
  <si>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
MAA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</si>
  <si>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</si>
  <si>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</si>
  <si>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</si>
  <si>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</si>
  <si>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</si>
  <si>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</si>
  <si>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</si>
  <si>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</si>
  <si>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</si>
  <si>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</si>
  <si>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</si>
  <si>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</si>
  <si>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</si>
  <si>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</si>
  <si>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</si>
  <si>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</si>
  <si>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</si>
  <si>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</si>
  <si>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</si>
  <si>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</si>
  <si>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</si>
  <si>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</si>
  <si>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</si>
  <si>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</si>
  <si>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</si>
  <si>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</si>
  <si>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</si>
  <si>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</si>
  <si>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</si>
  <si>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</si>
  <si>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</si>
  <si>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</si>
  <si>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</si>
  <si>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</si>
  <si>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</si>
  <si>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</si>
  <si>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</si>
  <si>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</si>
  <si>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</si>
  <si>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</si>
  <si>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</si>
  <si>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</si>
  <si>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</si>
  <si>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</si>
  <si>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</si>
  <si>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</si>
  <si>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</si>
  <si>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</si>
  <si>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</si>
  <si>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</si>
  <si>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</si>
  <si>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PKL</t>
  </si>
  <si>
    <t xml:space="preserve">CONNECTING VESSEL </t>
  </si>
  <si>
    <t>ETD PKL</t>
  </si>
  <si>
    <t>NYK PAULA</t>
  </si>
  <si>
    <t>ETA
TYO
(7-8days)</t>
  </si>
  <si>
    <t>ETA
YOK
(12-13 days)</t>
  </si>
  <si>
    <t>WAN HAI 296</t>
  </si>
  <si>
    <t>VIETSUN FORTUNE</t>
  </si>
  <si>
    <t>VIETSUN HARMONY</t>
  </si>
  <si>
    <t>DIRECT</t>
  </si>
  <si>
    <t>VIETSUN DYNAMIC</t>
  </si>
  <si>
    <t>CONECTING VESSEL</t>
  </si>
  <si>
    <t xml:space="preserve">DIRECT </t>
  </si>
  <si>
    <t>ETA -RGN(MIP PORT)</t>
  </si>
  <si>
    <t xml:space="preserve">INCHEON VOYAGER </t>
  </si>
  <si>
    <t>WAN HAI 289</t>
  </si>
  <si>
    <t/>
  </si>
  <si>
    <t>INCRES</t>
  </si>
  <si>
    <t>SITC XINGDE</t>
  </si>
  <si>
    <t>WAN HAI 292</t>
  </si>
  <si>
    <t>INTERASIA PURSUIT</t>
  </si>
  <si>
    <t>N060</t>
  </si>
  <si>
    <t>HONG AN</t>
  </si>
  <si>
    <t>YM CONSTANCY</t>
  </si>
  <si>
    <t>N068</t>
  </si>
  <si>
    <t>N046</t>
  </si>
  <si>
    <t>WAN HAI 317</t>
  </si>
  <si>
    <t>RACHA BHUM</t>
  </si>
  <si>
    <t>WAN HAI 359</t>
  </si>
  <si>
    <t>SITC KEELUNG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</si>
  <si>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</si>
  <si>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</si>
  <si>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</si>
  <si>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4:00 PM</t>
  </si>
  <si>
    <t>002E</t>
  </si>
  <si>
    <t>EVER OMNI</t>
  </si>
  <si>
    <t>N059</t>
  </si>
  <si>
    <t>N069</t>
  </si>
  <si>
    <t>V.2519N</t>
  </si>
  <si>
    <t>CAT LAI - WAREHOUSE 1-GATE 11</t>
  </si>
  <si>
    <t>ICD TRANSIMEX- WAREHOUSE 40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</si>
  <si>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</si>
  <si>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</si>
  <si>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</si>
  <si>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</si>
  <si>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</si>
  <si>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</si>
  <si>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</si>
  <si>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</si>
  <si>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 xml:space="preserve">EVER BRAVE </t>
  </si>
  <si>
    <t>CEBU</t>
  </si>
  <si>
    <t xml:space="preserve">KMTC LAEM CHABANG </t>
  </si>
  <si>
    <t xml:space="preserve">KMTC OSAKA </t>
  </si>
  <si>
    <t>WAN HAI 290</t>
  </si>
  <si>
    <t>WAN HAI 293</t>
  </si>
  <si>
    <t>VIRA BHUM</t>
  </si>
  <si>
    <t>SITC CHANGDE</t>
  </si>
  <si>
    <t>2521N</t>
  </si>
  <si>
    <t>AMOUREUX</t>
  </si>
  <si>
    <t>V.2523N</t>
  </si>
  <si>
    <t>SITC RUNDE</t>
  </si>
  <si>
    <t>18A LUU TRONG LU ST, TAN THUAN WARD, HCMC</t>
  </si>
  <si>
    <t>MONICA</t>
  </si>
  <si>
    <t>YM CENTENNIAL</t>
  </si>
  <si>
    <t>WAN HAI 291</t>
  </si>
  <si>
    <t>INTERASIA VISION</t>
  </si>
  <si>
    <t>SPIL NIRMALA</t>
  </si>
  <si>
    <t xml:space="preserve">KMTC SURABAYA </t>
  </si>
  <si>
    <t>2510S</t>
  </si>
  <si>
    <t>S077</t>
  </si>
  <si>
    <t>SKY SUNSHINE 2516N</t>
  </si>
  <si>
    <t>PEGASUS PROTO 2514N</t>
  </si>
  <si>
    <t>KMTC BANGKOK 2515N</t>
  </si>
  <si>
    <t>WANHAI 358</t>
  </si>
  <si>
    <t>IRENES RALLY</t>
  </si>
  <si>
    <t>ACX PEARL</t>
  </si>
  <si>
    <t>0283N</t>
  </si>
  <si>
    <t xml:space="preserve">STARSHIP JUPITER </t>
  </si>
  <si>
    <t>2509N</t>
  </si>
  <si>
    <t>2510N</t>
  </si>
  <si>
    <t>INCHEON VOYAGER</t>
  </si>
  <si>
    <t>15:00 MON</t>
  </si>
  <si>
    <t>ZHONG GU XIONG AN</t>
  </si>
  <si>
    <t>W001</t>
  </si>
  <si>
    <t>W237</t>
  </si>
  <si>
    <t>W204</t>
  </si>
  <si>
    <t>W095</t>
  </si>
  <si>
    <t>W002</t>
  </si>
  <si>
    <t>018S</t>
  </si>
  <si>
    <t>049S</t>
  </si>
  <si>
    <t>KOTA LUMAYAN 186S</t>
  </si>
  <si>
    <t>100B</t>
  </si>
  <si>
    <t>HORAI BRIDGE</t>
  </si>
  <si>
    <t>SAMAL</t>
  </si>
  <si>
    <t>N022</t>
  </si>
  <si>
    <t>WAN HAI 368</t>
  </si>
  <si>
    <t>WAN HAI 372</t>
  </si>
  <si>
    <t>INTERASIA TENACITY</t>
  </si>
  <si>
    <t>WAN HAI 362</t>
  </si>
  <si>
    <t>INTERASIA MOMENTUM</t>
  </si>
  <si>
    <t>N064</t>
  </si>
  <si>
    <t>061N</t>
  </si>
  <si>
    <t>OOCL KAPOK</t>
  </si>
  <si>
    <t>JOGELA 210S</t>
  </si>
  <si>
    <t>019S</t>
  </si>
  <si>
    <t>OOCL PANAMA 330S</t>
  </si>
  <si>
    <t>050S</t>
  </si>
  <si>
    <t>OOCL YOKOHAMA 208S</t>
  </si>
  <si>
    <t>020S</t>
  </si>
  <si>
    <t>OOCL CHICAGO 117S</t>
  </si>
  <si>
    <t>NEWPORT CYPRESS 89</t>
  </si>
  <si>
    <t>254W</t>
  </si>
  <si>
    <t>16:00 WED</t>
  </si>
  <si>
    <t>255W</t>
  </si>
  <si>
    <t>256W</t>
  </si>
  <si>
    <t>257W</t>
  </si>
  <si>
    <t>258W</t>
  </si>
  <si>
    <t>N035</t>
  </si>
  <si>
    <t>N065</t>
  </si>
  <si>
    <t>N025</t>
  </si>
  <si>
    <t>N036</t>
  </si>
  <si>
    <t xml:space="preserve">URU BHUM </t>
  </si>
  <si>
    <t>162N</t>
  </si>
  <si>
    <t>CNC CHEETAH</t>
  </si>
  <si>
    <t>0XKNCN1NC</t>
  </si>
  <si>
    <t>062N</t>
  </si>
  <si>
    <t>163N</t>
  </si>
  <si>
    <t>2601N </t>
  </si>
  <si>
    <t>2601N</t>
  </si>
  <si>
    <t>2602N</t>
  </si>
  <si>
    <t>2604N</t>
  </si>
  <si>
    <t>2517N</t>
  </si>
  <si>
    <t>STARSHIP DRACO</t>
  </si>
  <si>
    <t xml:space="preserve"> 2515N </t>
  </si>
  <si>
    <t xml:space="preserve">YM CENTENNIAL </t>
  </si>
  <si>
    <t>2520N</t>
  </si>
  <si>
    <t xml:space="preserve"> 2601N</t>
  </si>
  <si>
    <t>STARSHIP JUPITER</t>
  </si>
  <si>
    <t>11:00 THU</t>
  </si>
  <si>
    <t>WAN HAI 325</t>
  </si>
  <si>
    <t>N053</t>
  </si>
  <si>
    <t>11:00 MON</t>
  </si>
  <si>
    <t>N026</t>
  </si>
  <si>
    <t>WAN HAI 363</t>
  </si>
  <si>
    <t>N028</t>
  </si>
  <si>
    <t>YM IMMENSE</t>
  </si>
  <si>
    <t>400N</t>
  </si>
  <si>
    <t>062B</t>
  </si>
  <si>
    <t>051A</t>
  </si>
  <si>
    <t>11:00 TUE</t>
  </si>
  <si>
    <t>219N</t>
  </si>
  <si>
    <t>N075</t>
  </si>
  <si>
    <t>132S</t>
  </si>
  <si>
    <t>063S</t>
  </si>
  <si>
    <t>133S</t>
  </si>
  <si>
    <t>064S</t>
  </si>
  <si>
    <t>134S</t>
  </si>
  <si>
    <t>SAWASDEE ATLANTIC</t>
  </si>
  <si>
    <t>2526S</t>
  </si>
  <si>
    <t>KMTC JAKARTA</t>
  </si>
  <si>
    <t xml:space="preserve"> 2515S</t>
  </si>
  <si>
    <t>SKY ORION</t>
  </si>
  <si>
    <t>2601S</t>
  </si>
  <si>
    <t xml:space="preserve">SAWASDEE MIMOSA </t>
  </si>
  <si>
    <t>DONGJIN CONFIDENT</t>
  </si>
  <si>
    <t>0141S</t>
  </si>
  <si>
    <t xml:space="preserve">SKY ORION </t>
  </si>
  <si>
    <t xml:space="preserve"> 2511S</t>
  </si>
  <si>
    <t>0142S</t>
  </si>
  <si>
    <t>OOCL LAVENDER</t>
  </si>
  <si>
    <t>OOCL IRIS</t>
  </si>
  <si>
    <t>COSCO SHIPPING PANAMA</t>
  </si>
  <si>
    <t>OOCL BANGKOK</t>
  </si>
  <si>
    <t>001E</t>
  </si>
  <si>
    <t>005E</t>
  </si>
  <si>
    <t>067E</t>
  </si>
  <si>
    <t>STARSHIP JUPITER 2510N</t>
  </si>
  <si>
    <t>POS SINGAPORE 1029N</t>
  </si>
  <si>
    <t>STARSHIP AQUILA 2515N</t>
  </si>
  <si>
    <t>DONGJIN CONFIDENT 0141N</t>
  </si>
  <si>
    <t>POS HOCHIMINH 1058N</t>
  </si>
  <si>
    <t>SKY SUNSHINE 2517N</t>
  </si>
  <si>
    <t>PEGASUS PROTO 2601N</t>
  </si>
  <si>
    <t>SKY RAINBOW 2601N</t>
  </si>
  <si>
    <t>SAWASDEE PACIFIC 2601N</t>
  </si>
  <si>
    <t>SAWASDEE DENEB 2601N</t>
  </si>
  <si>
    <t>SAWASDEE INCHEON 2512N</t>
  </si>
  <si>
    <t>SAWASDEE PACIFIC 2522N</t>
  </si>
  <si>
    <t>INCHEON VOYAGER 2509N</t>
  </si>
  <si>
    <t>SM JAKARTA 2517E</t>
  </si>
  <si>
    <t>SAWASDEE INCHEON 2513N</t>
  </si>
  <si>
    <t>KMTC PUSAN 2601N</t>
  </si>
  <si>
    <t>POS LAEMCHABANG 1032E</t>
  </si>
  <si>
    <t>PANCON BRIDGE 2601N</t>
  </si>
  <si>
    <t>11:00 AM</t>
  </si>
  <si>
    <t>HMM STOCKHOLM</t>
  </si>
  <si>
    <t>017W</t>
  </si>
  <si>
    <t>ONE INTEGRITY</t>
  </si>
  <si>
    <t>008W</t>
  </si>
  <si>
    <t xml:space="preserve">COSCO FRANCE </t>
  </si>
  <si>
    <t>073W</t>
  </si>
  <si>
    <t>ONE INFINITY</t>
  </si>
  <si>
    <t>0011N</t>
  </si>
  <si>
    <t>0007N </t>
  </si>
  <si>
    <t>141N</t>
  </si>
  <si>
    <t>0284N</t>
  </si>
  <si>
    <t>S053</t>
  </si>
  <si>
    <t>S081</t>
  </si>
  <si>
    <t>S089</t>
  </si>
  <si>
    <t>S078</t>
  </si>
  <si>
    <t>SITC KANTO</t>
  </si>
  <si>
    <t>ADDISON</t>
  </si>
  <si>
    <t>047N</t>
  </si>
  <si>
    <t>ACX DIAMOND</t>
  </si>
  <si>
    <t>353N</t>
  </si>
  <si>
    <t>MARINA ONE</t>
  </si>
  <si>
    <t>043N</t>
  </si>
  <si>
    <t>SITC SHANDE</t>
  </si>
  <si>
    <t>2603N</t>
  </si>
  <si>
    <t>AS CARLOTTA</t>
  </si>
  <si>
    <t>523N</t>
  </si>
  <si>
    <t xml:space="preserve">SITC SHANGDE </t>
  </si>
  <si>
    <t xml:space="preserve">NYK CLARA </t>
  </si>
  <si>
    <t>534N</t>
  </si>
  <si>
    <t>1029N</t>
  </si>
  <si>
    <t>ARICA BRIDGE</t>
  </si>
  <si>
    <t>269N</t>
  </si>
  <si>
    <t>N031</t>
  </si>
  <si>
    <t>N016</t>
  </si>
  <si>
    <t>N074</t>
  </si>
  <si>
    <t>ZHONG GU NAN HAI</t>
  </si>
  <si>
    <t>2552N</t>
  </si>
  <si>
    <t>SITC 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</si>
</sst>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6" applyNumberFormat="0" applyFont="0" applyAlignment="0" applyProtection="0"/>
    <xf numFmtId="0" fontId="43" fillId="78" borderId="56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6" fontId="95" fillId="0" borderId="27" xfId="0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0" fontId="96" fillId="80" borderId="32" xfId="778" applyFont="1" applyFill="1" applyBorder="1" applyAlignment="1" applyProtection="1">
      <alignment vertical="center"/>
      <protection hidden="1"/>
    </xf>
    <xf numFmtId="0" fontId="96" fillId="80" borderId="27" xfId="778" applyFont="1" applyFill="1" applyBorder="1" applyAlignment="1" applyProtection="1">
      <alignment horizontal="center" vertical="center"/>
      <protection hidden="1"/>
    </xf>
    <xf numFmtId="16" fontId="185" fillId="80" borderId="27" xfId="778" applyNumberFormat="1" applyFont="1" applyFill="1" applyBorder="1" applyAlignment="1" applyProtection="1">
      <alignment horizontal="center" vertical="center"/>
      <protection hidden="1"/>
    </xf>
    <xf numFmtId="16" fontId="185" fillId="80" borderId="33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95" fillId="80" borderId="27" xfId="778" applyNumberFormat="1" applyFont="1" applyFill="1" applyBorder="1" applyAlignment="1" applyProtection="1">
      <alignment horizontal="center" vertical="center"/>
      <protection hidden="1"/>
    </xf>
    <xf numFmtId="16" fontId="95" fillId="80" borderId="33" xfId="778" applyNumberFormat="1" applyFont="1" applyFill="1" applyBorder="1" applyAlignment="1" applyProtection="1">
      <alignment horizontal="center" vertical="center"/>
      <protection hidden="1"/>
    </xf>
    <xf numFmtId="16" fontId="95" fillId="80" borderId="34" xfId="778" applyNumberFormat="1" applyFont="1" applyFill="1" applyBorder="1" applyAlignment="1" applyProtection="1">
      <alignment horizontal="center" vertical="center"/>
      <protection hidden="1"/>
    </xf>
    <xf numFmtId="16" fontId="96" fillId="80" borderId="27" xfId="778" applyNumberFormat="1" applyFont="1" applyFill="1" applyBorder="1" applyAlignment="1" applyProtection="1">
      <alignment horizontal="center" vertical="center"/>
      <protection hidden="1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0" fontId="96" fillId="0" borderId="57" xfId="778" applyFont="1" applyFill="1" applyBorder="1" applyAlignment="1" applyProtection="1">
      <alignment vertical="center"/>
      <protection hidden="1"/>
    </xf>
    <xf numFmtId="0" fontId="96" fillId="0" borderId="58" xfId="778" applyFont="1" applyFill="1" applyBorder="1" applyAlignment="1" applyProtection="1">
      <alignment horizontal="center" vertical="center"/>
      <protection hidden="1"/>
    </xf>
    <xf numFmtId="16" fontId="96" fillId="0" borderId="58" xfId="778" applyNumberFormat="1" applyFont="1" applyFill="1" applyBorder="1" applyAlignment="1" applyProtection="1">
      <alignment horizontal="center" vertical="center"/>
      <protection hidden="1"/>
    </xf>
    <xf numFmtId="16" fontId="185" fillId="0" borderId="58" xfId="778" applyNumberFormat="1" applyFont="1" applyFill="1" applyBorder="1" applyAlignment="1" applyProtection="1">
      <alignment horizontal="center" vertical="center"/>
      <protection hidden="1"/>
    </xf>
    <xf numFmtId="16" fontId="95" fillId="0" borderId="58" xfId="0" applyNumberFormat="1" applyFont="1" applyFill="1" applyBorder="1" applyAlignment="1">
      <alignment horizontal="center" vertical="center"/>
    </xf>
    <xf numFmtId="16" fontId="185" fillId="0" borderId="50" xfId="778" applyNumberFormat="1" applyFont="1" applyFill="1" applyBorder="1" applyAlignment="1" applyProtection="1">
      <alignment horizontal="center" vertical="center"/>
      <protection hidden="1"/>
    </xf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63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63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9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horizontal="center" vertical="center" wrapText="1"/>
    </xf>
    <xf numFmtId="16" fontId="185" fillId="81" borderId="65" xfId="0" applyNumberFormat="1" applyFont="1" applyFill="1" applyBorder="1" applyAlignment="1">
      <alignment vertical="center"/>
    </xf>
    <xf numFmtId="16" fontId="185" fillId="81" borderId="60" xfId="0" applyNumberFormat="1" applyFont="1" applyFill="1" applyBorder="1" applyAlignment="1">
      <alignment vertical="center"/>
    </xf>
    <xf numFmtId="16" fontId="96" fillId="81" borderId="60" xfId="0" applyNumberFormat="1" applyFont="1" applyFill="1" applyBorder="1" applyAlignment="1">
      <alignment horizontal="center" vertical="center" wrapText="1"/>
    </xf>
    <xf numFmtId="16" fontId="96" fillId="81" borderId="66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62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62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63" xfId="0" applyNumberFormat="1" applyFont="1" applyFill="1" applyBorder="1" applyAlignment="1">
      <alignment horizontal="left" vertical="center"/>
    </xf>
    <xf numFmtId="20" fontId="201" fillId="0" borderId="68" xfId="0" applyNumberFormat="1" applyFont="1" applyFill="1" applyBorder="1" applyAlignment="1">
      <alignment horizontal="left" vertical="center"/>
    </xf>
    <xf numFmtId="20" fontId="201" fillId="0" borderId="69" xfId="0" applyNumberFormat="1" applyFont="1" applyFill="1" applyBorder="1" applyAlignment="1">
      <alignment horizontal="left" vertical="center"/>
    </xf>
    <xf numFmtId="20" fontId="201" fillId="0" borderId="70" xfId="0" applyNumberFormat="1" applyFont="1" applyFill="1" applyBorder="1" applyAlignment="1">
      <alignment horizontal="left" vertical="center"/>
    </xf>
    <xf numFmtId="0" fontId="185" fillId="0" borderId="71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72" xfId="0" applyNumberFormat="1" applyFont="1" applyFill="1" applyBorder="1" applyAlignment="1">
      <alignment horizontal="center" vertical="center"/>
    </xf>
    <xf numFmtId="20" fontId="201" fillId="0" borderId="73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80" borderId="44" xfId="0" applyNumberFormat="1" applyFont="1" applyFill="1" applyBorder="1" applyAlignment="1">
      <alignment horizontal="center" vertical="center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7" fontId="95" fillId="0" borderId="62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63" xfId="785" applyFont="1" applyFill="1" applyBorder="1" applyAlignment="1">
      <alignment horizontal="center" vertical="center"/>
    </xf>
    <xf numFmtId="0" fontId="96" fillId="76" borderId="54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63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7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4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9" xfId="0" applyFont="1" applyFill="1" applyBorder="1" applyAlignment="1">
      <alignment horizontal="center" vertical="center" wrapText="1"/>
    </xf>
    <xf numFmtId="0" fontId="185" fillId="81" borderId="60" xfId="0" applyFont="1" applyFill="1" applyBorder="1" applyAlignment="1">
      <alignment horizontal="center" vertical="center" wrapText="1"/>
    </xf>
    <xf numFmtId="0" fontId="185" fillId="81" borderId="61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0" fontId="96" fillId="65" borderId="51" xfId="765" applyFont="1" applyFill="1" applyBorder="1" applyAlignment="1">
      <alignment horizontal="center" vertical="center" wrapText="1"/>
    </xf>
    <xf numFmtId="0" fontId="96" fillId="65" borderId="52" xfId="765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3" xfId="961" applyNumberFormat="1" applyFont="1" applyFill="1" applyBorder="1" applyAlignment="1">
      <alignment horizontal="center" vertical="center" wrapText="1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5" xfId="0" applyFont="1" applyFill="1" applyBorder="1" applyAlignment="1">
      <alignment horizontal="center" vertical="center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4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4" sqref="A54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77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78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79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80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496" t="s">
        <v>17</v>
      </c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8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499" t="s">
        <v>28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0"/>
      <c r="L20" s="501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495" t="s">
        <v>29</v>
      </c>
      <c r="G22" s="495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495" t="s">
        <v>18</v>
      </c>
      <c r="C26" s="495"/>
      <c r="D26" s="50"/>
      <c r="E26" s="50"/>
      <c r="F26" s="53" t="s">
        <v>43</v>
      </c>
      <c r="G26" s="50"/>
      <c r="H26" s="50"/>
      <c r="I26" s="50"/>
      <c r="J26" s="495" t="s">
        <v>27</v>
      </c>
      <c r="K26" s="495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84</v>
      </c>
      <c r="D30" s="50"/>
      <c r="E30" s="50"/>
      <c r="F30" s="502" t="s">
        <v>19</v>
      </c>
      <c r="G30" s="502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99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495" t="s">
        <v>26</v>
      </c>
      <c r="C34" s="495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495" t="s">
        <v>25</v>
      </c>
      <c r="E37" s="495"/>
      <c r="F37" s="50"/>
      <c r="G37" s="50"/>
      <c r="H37" s="503" t="s">
        <v>23</v>
      </c>
      <c r="I37" s="503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495" t="s">
        <v>24</v>
      </c>
      <c r="G38" s="495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5" sqref="A15"/>
    </sheetView>
  </sheetViews>
  <sheetFormatPr defaultRowHeight="16.5"/>
  <cols>
    <col min="1" max="1" width="14.875" style="116" customWidth="1"/>
    <col min="2" max="2" width="9.75" style="116" customWidth="1"/>
    <col min="3" max="3" width="4.5" style="116" customWidth="1"/>
    <col min="4" max="7" width="8.625" style="116" customWidth="1"/>
    <col min="8" max="8" width="16.5" style="131" customWidth="1"/>
    <col min="9" max="16384" width="9" style="116"/>
  </cols>
  <sheetData>
    <row r="1" spans="1:32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</row>
    <row r="2" spans="1:32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</row>
    <row r="3" spans="1:32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s="114" customFormat="1" ht="21" customHeight="1" thickTop="1">
      <c r="A4" s="557" t="s">
        <v>103</v>
      </c>
      <c r="B4" s="557"/>
      <c r="C4" s="557"/>
      <c r="D4" s="557"/>
      <c r="E4" s="557"/>
      <c r="F4" s="557"/>
      <c r="G4" s="557"/>
      <c r="H4" s="557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1:32" ht="15" customHeight="1">
      <c r="B5" s="130"/>
      <c r="C5" s="130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ht="21.75" customHeight="1" thickBot="1">
      <c r="A6" s="115" t="s">
        <v>36</v>
      </c>
      <c r="G6" s="118" t="s">
        <v>90</v>
      </c>
      <c r="H6" s="128">
        <f ca="1">TODAY()</f>
        <v>46016</v>
      </c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</row>
    <row r="7" spans="1:32" ht="29.25" customHeight="1">
      <c r="A7" s="185" t="s">
        <v>1</v>
      </c>
      <c r="B7" s="471" t="s">
        <v>48</v>
      </c>
      <c r="C7" s="528" t="s">
        <v>0</v>
      </c>
      <c r="D7" s="528"/>
      <c r="E7" s="349" t="s">
        <v>47</v>
      </c>
      <c r="F7" s="528" t="s">
        <v>110</v>
      </c>
      <c r="G7" s="528"/>
      <c r="H7" s="186" t="s">
        <v>85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t="25.5" customHeight="1">
      <c r="A8" s="132" t="s">
        <v>199</v>
      </c>
      <c r="B8" s="212" t="s">
        <v>321</v>
      </c>
      <c r="C8" s="133" t="s">
        <v>137</v>
      </c>
      <c r="D8" s="134">
        <v>45662</v>
      </c>
      <c r="E8" s="134">
        <v>45665</v>
      </c>
      <c r="F8" s="291" t="s">
        <v>58</v>
      </c>
      <c r="G8" s="206">
        <v>45659</v>
      </c>
      <c r="H8" s="561" t="s">
        <v>133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32" ht="25.5" customHeight="1">
      <c r="A9" s="132" t="s">
        <v>186</v>
      </c>
      <c r="B9" s="212" t="s">
        <v>322</v>
      </c>
      <c r="C9" s="133" t="s">
        <v>137</v>
      </c>
      <c r="D9" s="134">
        <v>45669</v>
      </c>
      <c r="E9" s="134">
        <v>45672</v>
      </c>
      <c r="F9" s="291" t="s">
        <v>58</v>
      </c>
      <c r="G9" s="206">
        <v>45666</v>
      </c>
      <c r="H9" s="561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32" ht="25.5" customHeight="1">
      <c r="A10" s="132" t="s">
        <v>199</v>
      </c>
      <c r="B10" s="212" t="s">
        <v>323</v>
      </c>
      <c r="C10" s="133" t="s">
        <v>137</v>
      </c>
      <c r="D10" s="134">
        <v>45676</v>
      </c>
      <c r="E10" s="134">
        <v>45679</v>
      </c>
      <c r="F10" s="291" t="s">
        <v>58</v>
      </c>
      <c r="G10" s="206">
        <v>45673</v>
      </c>
      <c r="H10" s="561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32" ht="25.5" customHeight="1">
      <c r="A11" s="132" t="s">
        <v>186</v>
      </c>
      <c r="B11" s="212" t="s">
        <v>324</v>
      </c>
      <c r="C11" s="133" t="s">
        <v>137</v>
      </c>
      <c r="D11" s="134">
        <v>45683</v>
      </c>
      <c r="E11" s="134">
        <v>45686</v>
      </c>
      <c r="F11" s="291" t="s">
        <v>58</v>
      </c>
      <c r="G11" s="206">
        <v>45680</v>
      </c>
      <c r="H11" s="561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32" ht="25.5" customHeight="1">
      <c r="A12" s="132" t="s">
        <v>199</v>
      </c>
      <c r="B12" s="212" t="s">
        <v>325</v>
      </c>
      <c r="C12" s="133" t="s">
        <v>137</v>
      </c>
      <c r="D12" s="134">
        <v>45690</v>
      </c>
      <c r="E12" s="134">
        <v>45693</v>
      </c>
      <c r="F12" s="291" t="s">
        <v>58</v>
      </c>
      <c r="G12" s="449">
        <v>45687</v>
      </c>
      <c r="H12" s="561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32" s="241" customFormat="1" ht="25.5" customHeight="1" thickBot="1">
      <c r="A13" s="350"/>
      <c r="B13" s="351"/>
      <c r="C13" s="299"/>
      <c r="D13" s="290"/>
      <c r="E13" s="300"/>
      <c r="F13" s="292"/>
      <c r="G13" s="301"/>
      <c r="H13" s="56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32" ht="25.5" customHeight="1">
      <c r="G14" s="116" t="s">
        <v>201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</row>
    <row r="15" spans="1:32" ht="25.5" customHeight="1">
      <c r="A15" s="122" t="s">
        <v>88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32" ht="25.5" customHeight="1"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20" sqref="A20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25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</row>
    <row r="3" spans="1:25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</row>
    <row r="4" spans="1:25" s="14" customFormat="1" ht="23.25" customHeight="1" thickTop="1">
      <c r="A4" s="552" t="s">
        <v>104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</row>
    <row r="5" spans="1:25" ht="15" customHeight="1">
      <c r="A5" s="10" t="s">
        <v>36</v>
      </c>
      <c r="K5" s="90" t="s">
        <v>90</v>
      </c>
      <c r="L5" s="91">
        <f ca="1">TODAY()</f>
        <v>46016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17" t="s">
        <v>1</v>
      </c>
      <c r="B7" s="474" t="s">
        <v>3</v>
      </c>
      <c r="C7" s="565" t="s">
        <v>0</v>
      </c>
      <c r="D7" s="566"/>
      <c r="E7" s="378" t="s">
        <v>51</v>
      </c>
      <c r="F7" s="318" t="s">
        <v>98</v>
      </c>
      <c r="G7" s="318" t="s">
        <v>155</v>
      </c>
      <c r="H7" s="347" t="s">
        <v>156</v>
      </c>
      <c r="I7" s="565" t="s">
        <v>110</v>
      </c>
      <c r="J7" s="567"/>
      <c r="K7" s="310" t="s">
        <v>86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5" customFormat="1" ht="16.5" customHeight="1">
      <c r="A8" s="202" t="s">
        <v>183</v>
      </c>
      <c r="B8" s="473" t="s">
        <v>247</v>
      </c>
      <c r="C8" s="203" t="s">
        <v>137</v>
      </c>
      <c r="D8" s="279">
        <v>45662</v>
      </c>
      <c r="E8" s="279">
        <v>45665</v>
      </c>
      <c r="F8" s="204">
        <v>45690</v>
      </c>
      <c r="G8" s="204">
        <v>45707</v>
      </c>
      <c r="H8" s="204">
        <v>45710</v>
      </c>
      <c r="I8" s="80" t="s">
        <v>160</v>
      </c>
      <c r="J8" s="205">
        <v>45659</v>
      </c>
      <c r="K8" s="563" t="s">
        <v>131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 thickBot="1">
      <c r="A9" s="394" t="s">
        <v>246</v>
      </c>
      <c r="B9" s="476" t="s">
        <v>248</v>
      </c>
      <c r="C9" s="395" t="s">
        <v>157</v>
      </c>
      <c r="D9" s="396">
        <v>45664</v>
      </c>
      <c r="E9" s="396">
        <v>45667</v>
      </c>
      <c r="F9" s="397">
        <v>45692</v>
      </c>
      <c r="G9" s="397">
        <v>45709</v>
      </c>
      <c r="H9" s="397">
        <v>45712</v>
      </c>
      <c r="I9" s="398" t="s">
        <v>250</v>
      </c>
      <c r="J9" s="399">
        <v>45662</v>
      </c>
      <c r="K9" s="56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202" t="s">
        <v>268</v>
      </c>
      <c r="B10" s="473" t="s">
        <v>287</v>
      </c>
      <c r="C10" s="203" t="s">
        <v>137</v>
      </c>
      <c r="D10" s="204">
        <v>45669</v>
      </c>
      <c r="E10" s="204">
        <v>45672</v>
      </c>
      <c r="F10" s="204">
        <v>45697</v>
      </c>
      <c r="G10" s="204">
        <v>45714</v>
      </c>
      <c r="H10" s="204">
        <v>45717</v>
      </c>
      <c r="I10" s="80" t="s">
        <v>160</v>
      </c>
      <c r="J10" s="205">
        <v>45666</v>
      </c>
      <c r="K10" s="563"/>
    </row>
    <row r="11" spans="1:25" ht="16.5" customHeight="1" thickBot="1">
      <c r="A11" s="311" t="s">
        <v>220</v>
      </c>
      <c r="B11" s="476" t="s">
        <v>300</v>
      </c>
      <c r="C11" s="308" t="s">
        <v>157</v>
      </c>
      <c r="D11" s="65">
        <v>45671</v>
      </c>
      <c r="E11" s="65">
        <v>45674</v>
      </c>
      <c r="F11" s="309">
        <v>45699</v>
      </c>
      <c r="G11" s="309">
        <v>45716</v>
      </c>
      <c r="H11" s="309">
        <v>45719</v>
      </c>
      <c r="I11" s="65" t="s">
        <v>250</v>
      </c>
      <c r="J11" s="278">
        <v>45669</v>
      </c>
      <c r="K11" s="563"/>
    </row>
    <row r="12" spans="1:25" ht="16.5" customHeight="1">
      <c r="A12" s="202" t="s">
        <v>301</v>
      </c>
      <c r="B12" s="473" t="s">
        <v>302</v>
      </c>
      <c r="C12" s="203" t="s">
        <v>137</v>
      </c>
      <c r="D12" s="204">
        <v>45676</v>
      </c>
      <c r="E12" s="204">
        <v>45679</v>
      </c>
      <c r="F12" s="204">
        <v>45704</v>
      </c>
      <c r="G12" s="204">
        <v>45721</v>
      </c>
      <c r="H12" s="204">
        <v>45724</v>
      </c>
      <c r="I12" s="80" t="s">
        <v>160</v>
      </c>
      <c r="J12" s="205">
        <v>45673</v>
      </c>
      <c r="K12" s="563"/>
    </row>
    <row r="13" spans="1:25" ht="16.5" customHeight="1" thickBot="1">
      <c r="A13" s="311" t="s">
        <v>303</v>
      </c>
      <c r="B13" s="476" t="s">
        <v>294</v>
      </c>
      <c r="C13" s="308" t="s">
        <v>157</v>
      </c>
      <c r="D13" s="65">
        <v>45678</v>
      </c>
      <c r="E13" s="65">
        <v>45681</v>
      </c>
      <c r="F13" s="309">
        <v>45706</v>
      </c>
      <c r="G13" s="309">
        <v>45723</v>
      </c>
      <c r="H13" s="309">
        <v>45726</v>
      </c>
      <c r="I13" s="65" t="s">
        <v>250</v>
      </c>
      <c r="J13" s="278">
        <v>45676</v>
      </c>
      <c r="K13" s="563"/>
    </row>
    <row r="14" spans="1:25" s="269" customFormat="1" ht="16.5" customHeight="1">
      <c r="A14" s="202" t="s">
        <v>221</v>
      </c>
      <c r="B14" s="473" t="s">
        <v>304</v>
      </c>
      <c r="C14" s="203" t="s">
        <v>137</v>
      </c>
      <c r="D14" s="204">
        <v>45683</v>
      </c>
      <c r="E14" s="204">
        <v>45686</v>
      </c>
      <c r="F14" s="204">
        <v>45711</v>
      </c>
      <c r="G14" s="204">
        <v>45728</v>
      </c>
      <c r="H14" s="204">
        <v>45731</v>
      </c>
      <c r="I14" s="80" t="s">
        <v>160</v>
      </c>
      <c r="J14" s="205">
        <v>45680</v>
      </c>
      <c r="K14" s="563"/>
    </row>
    <row r="15" spans="1:25" s="269" customFormat="1" ht="16.5" customHeight="1" thickBot="1">
      <c r="A15" s="311" t="s">
        <v>97</v>
      </c>
      <c r="B15" s="476" t="s">
        <v>248</v>
      </c>
      <c r="C15" s="308" t="s">
        <v>157</v>
      </c>
      <c r="D15" s="65">
        <v>45685</v>
      </c>
      <c r="E15" s="65">
        <v>45688</v>
      </c>
      <c r="F15" s="309">
        <v>45713</v>
      </c>
      <c r="G15" s="309">
        <v>45730</v>
      </c>
      <c r="H15" s="309">
        <v>45733</v>
      </c>
      <c r="I15" s="65" t="s">
        <v>250</v>
      </c>
      <c r="J15" s="278">
        <v>45683</v>
      </c>
      <c r="K15" s="563"/>
    </row>
    <row r="16" spans="1:25" s="269" customFormat="1" ht="16.5" customHeight="1">
      <c r="A16" s="202" t="s">
        <v>249</v>
      </c>
      <c r="B16" s="473" t="s">
        <v>305</v>
      </c>
      <c r="C16" s="203" t="s">
        <v>137</v>
      </c>
      <c r="D16" s="276">
        <v>45690</v>
      </c>
      <c r="E16" s="276">
        <v>45693</v>
      </c>
      <c r="F16" s="204">
        <v>45718</v>
      </c>
      <c r="G16" s="204">
        <v>45735</v>
      </c>
      <c r="H16" s="204">
        <v>45738</v>
      </c>
      <c r="I16" s="80" t="s">
        <v>160</v>
      </c>
      <c r="J16" s="277">
        <v>45687</v>
      </c>
      <c r="K16" s="563"/>
    </row>
    <row r="17" spans="1:11" s="269" customFormat="1" ht="16.5" customHeight="1" thickBot="1">
      <c r="A17" s="311" t="s">
        <v>306</v>
      </c>
      <c r="B17" s="475" t="s">
        <v>305</v>
      </c>
      <c r="C17" s="308" t="s">
        <v>157</v>
      </c>
      <c r="D17" s="65">
        <v>45692</v>
      </c>
      <c r="E17" s="65">
        <v>45695</v>
      </c>
      <c r="F17" s="309">
        <v>45720</v>
      </c>
      <c r="G17" s="309">
        <v>45737</v>
      </c>
      <c r="H17" s="309">
        <v>45740</v>
      </c>
      <c r="I17" s="65" t="s">
        <v>250</v>
      </c>
      <c r="J17" s="278">
        <v>45690</v>
      </c>
      <c r="K17" s="564"/>
    </row>
    <row r="19" spans="1:11">
      <c r="A19" s="78" t="s">
        <v>88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22" sqref="A22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</row>
    <row r="2" spans="1:8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</row>
    <row r="3" spans="1:8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</row>
    <row r="4" spans="1:8" s="2" customFormat="1" ht="24.75" customHeight="1" thickTop="1">
      <c r="A4" s="520" t="s">
        <v>6</v>
      </c>
      <c r="B4" s="520"/>
      <c r="C4" s="520"/>
      <c r="D4" s="520"/>
      <c r="E4" s="520"/>
      <c r="F4" s="520"/>
      <c r="G4" s="520"/>
      <c r="H4" s="520"/>
    </row>
    <row r="6" spans="1:8">
      <c r="A6" s="11" t="s">
        <v>36</v>
      </c>
      <c r="B6" s="11"/>
      <c r="G6" s="90" t="s">
        <v>90</v>
      </c>
      <c r="H6" s="91">
        <f ca="1">TODAY()</f>
        <v>46016</v>
      </c>
    </row>
    <row r="7" spans="1:8" ht="17.25" thickBot="1">
      <c r="A7" s="572"/>
      <c r="B7" s="572"/>
      <c r="C7" s="573"/>
      <c r="D7" s="573"/>
      <c r="E7" s="573"/>
      <c r="F7" s="573"/>
      <c r="G7" s="573"/>
      <c r="H7" s="573"/>
    </row>
    <row r="8" spans="1:8" ht="25.5">
      <c r="A8" s="207" t="s">
        <v>1</v>
      </c>
      <c r="B8" s="481" t="s">
        <v>3</v>
      </c>
      <c r="C8" s="568" t="s">
        <v>0</v>
      </c>
      <c r="D8" s="569"/>
      <c r="E8" s="211" t="s">
        <v>109</v>
      </c>
      <c r="F8" s="570" t="s">
        <v>110</v>
      </c>
      <c r="G8" s="571"/>
      <c r="H8" s="160" t="s">
        <v>45</v>
      </c>
    </row>
    <row r="9" spans="1:8" ht="16.5" customHeight="1">
      <c r="A9" s="482" t="s">
        <v>326</v>
      </c>
      <c r="B9" s="483" t="s">
        <v>327</v>
      </c>
      <c r="C9" s="81" t="s">
        <v>132</v>
      </c>
      <c r="D9" s="73">
        <v>45660</v>
      </c>
      <c r="E9" s="73">
        <v>45663</v>
      </c>
      <c r="F9" s="286" t="s">
        <v>160</v>
      </c>
      <c r="G9" s="73">
        <v>45659</v>
      </c>
      <c r="H9" s="529" t="s">
        <v>130</v>
      </c>
    </row>
    <row r="10" spans="1:8">
      <c r="A10" s="482" t="s">
        <v>328</v>
      </c>
      <c r="B10" s="483" t="s">
        <v>329</v>
      </c>
      <c r="C10" s="81" t="s">
        <v>132</v>
      </c>
      <c r="D10" s="73">
        <v>45667</v>
      </c>
      <c r="E10" s="73">
        <v>45670</v>
      </c>
      <c r="F10" s="286" t="s">
        <v>138</v>
      </c>
      <c r="G10" s="73">
        <v>45665</v>
      </c>
      <c r="H10" s="529"/>
    </row>
    <row r="11" spans="1:8">
      <c r="A11" s="482" t="s">
        <v>330</v>
      </c>
      <c r="B11" s="483" t="s">
        <v>331</v>
      </c>
      <c r="C11" s="81" t="s">
        <v>132</v>
      </c>
      <c r="D11" s="73">
        <v>45674</v>
      </c>
      <c r="E11" s="73">
        <v>45677</v>
      </c>
      <c r="F11" s="286" t="s">
        <v>138</v>
      </c>
      <c r="G11" s="73">
        <v>45672</v>
      </c>
      <c r="H11" s="529"/>
    </row>
    <row r="12" spans="1:8">
      <c r="A12" s="482" t="s">
        <v>332</v>
      </c>
      <c r="B12" s="483" t="s">
        <v>331</v>
      </c>
      <c r="C12" s="81" t="s">
        <v>132</v>
      </c>
      <c r="D12" s="73">
        <v>45681</v>
      </c>
      <c r="E12" s="73">
        <v>45684</v>
      </c>
      <c r="F12" s="286" t="s">
        <v>138</v>
      </c>
      <c r="G12" s="73">
        <v>45679</v>
      </c>
      <c r="H12" s="529"/>
    </row>
    <row r="13" spans="1:8" s="109" customFormat="1" ht="17.25" thickBot="1">
      <c r="A13" s="484" t="s">
        <v>326</v>
      </c>
      <c r="B13" s="485" t="s">
        <v>331</v>
      </c>
      <c r="C13" s="264" t="s">
        <v>132</v>
      </c>
      <c r="D13" s="110">
        <v>45688</v>
      </c>
      <c r="E13" s="108">
        <v>45691</v>
      </c>
      <c r="F13" s="287" t="s">
        <v>138</v>
      </c>
      <c r="G13" s="110">
        <v>45686</v>
      </c>
      <c r="H13" s="530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7" t="s">
        <v>1</v>
      </c>
      <c r="B15" s="481" t="s">
        <v>3</v>
      </c>
      <c r="C15" s="568" t="s">
        <v>0</v>
      </c>
      <c r="D15" s="569"/>
      <c r="E15" s="211" t="s">
        <v>111</v>
      </c>
      <c r="F15" s="570" t="s">
        <v>110</v>
      </c>
      <c r="G15" s="571"/>
      <c r="H15" s="160" t="s">
        <v>45</v>
      </c>
    </row>
    <row r="16" spans="1:8" ht="16.5" customHeight="1">
      <c r="A16" s="482" t="s">
        <v>236</v>
      </c>
      <c r="B16" s="483" t="s">
        <v>237</v>
      </c>
      <c r="C16" s="81" t="s">
        <v>141</v>
      </c>
      <c r="D16" s="73">
        <v>45661</v>
      </c>
      <c r="E16" s="73">
        <v>45663</v>
      </c>
      <c r="F16" s="286" t="s">
        <v>160</v>
      </c>
      <c r="G16" s="73">
        <v>45659</v>
      </c>
      <c r="H16" s="529" t="s">
        <v>146</v>
      </c>
    </row>
    <row r="17" spans="1:8">
      <c r="A17" s="482" t="s">
        <v>333</v>
      </c>
      <c r="B17" s="483" t="s">
        <v>334</v>
      </c>
      <c r="C17" s="81" t="s">
        <v>141</v>
      </c>
      <c r="D17" s="73">
        <v>45668</v>
      </c>
      <c r="E17" s="73">
        <v>45670</v>
      </c>
      <c r="F17" s="286" t="s">
        <v>138</v>
      </c>
      <c r="G17" s="73">
        <v>45665</v>
      </c>
      <c r="H17" s="529"/>
    </row>
    <row r="18" spans="1:8">
      <c r="A18" s="482" t="s">
        <v>335</v>
      </c>
      <c r="B18" s="483" t="s">
        <v>331</v>
      </c>
      <c r="C18" s="81" t="s">
        <v>141</v>
      </c>
      <c r="D18" s="73">
        <v>45675</v>
      </c>
      <c r="E18" s="73">
        <v>45677</v>
      </c>
      <c r="F18" s="286" t="s">
        <v>138</v>
      </c>
      <c r="G18" s="73">
        <v>45672</v>
      </c>
      <c r="H18" s="529"/>
    </row>
    <row r="19" spans="1:8">
      <c r="A19" s="482" t="s">
        <v>306</v>
      </c>
      <c r="B19" s="483" t="s">
        <v>336</v>
      </c>
      <c r="C19" s="81" t="s">
        <v>141</v>
      </c>
      <c r="D19" s="73">
        <v>45682</v>
      </c>
      <c r="E19" s="73">
        <v>45684</v>
      </c>
      <c r="F19" s="286" t="s">
        <v>138</v>
      </c>
      <c r="G19" s="73">
        <v>45679</v>
      </c>
      <c r="H19" s="529"/>
    </row>
    <row r="20" spans="1:8" s="109" customFormat="1" ht="17.25" thickBot="1">
      <c r="A20" s="484" t="s">
        <v>333</v>
      </c>
      <c r="B20" s="485" t="s">
        <v>337</v>
      </c>
      <c r="C20" s="264" t="s">
        <v>141</v>
      </c>
      <c r="D20" s="110">
        <v>45689</v>
      </c>
      <c r="E20" s="108">
        <v>45691</v>
      </c>
      <c r="F20" s="287" t="s">
        <v>138</v>
      </c>
      <c r="G20" s="110">
        <v>45686</v>
      </c>
      <c r="H20" s="530"/>
    </row>
    <row r="22" spans="1:8">
      <c r="A22" s="78" t="s">
        <v>88</v>
      </c>
      <c r="B22" s="78"/>
    </row>
  </sheetData>
  <mergeCells count="11">
    <mergeCell ref="A1:H1"/>
    <mergeCell ref="A2:H2"/>
    <mergeCell ref="A3:H3"/>
    <mergeCell ref="A7:H7"/>
    <mergeCell ref="C8:D8"/>
    <mergeCell ref="F8:G8"/>
    <mergeCell ref="C15:D15"/>
    <mergeCell ref="F15:G15"/>
    <mergeCell ref="H9:H13"/>
    <mergeCell ref="H16:H20"/>
    <mergeCell ref="A4:H4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H14"/>
  <sheetViews>
    <sheetView zoomScaleNormal="100" workbookViewId="0">
      <selection activeCell="A14" sqref="A14"/>
    </sheetView>
  </sheetViews>
  <sheetFormatPr defaultRowHeight="16.5"/>
  <cols>
    <col min="1" max="1" width="22.625" style="137" customWidth="1"/>
    <col min="2" max="2" width="5.625" style="137" customWidth="1"/>
    <col min="3" max="3" width="6.625" style="137" customWidth="1"/>
    <col min="4" max="4" width="8.5" style="138" customWidth="1"/>
    <col min="5" max="5" width="17.875" style="138" customWidth="1"/>
    <col min="6" max="7" width="8.5" style="139" customWidth="1"/>
    <col min="8" max="9" width="10.125" style="139" customWidth="1"/>
    <col min="10" max="10" width="17.625" style="139" customWidth="1"/>
    <col min="11" max="11" width="10.375" style="139" customWidth="1"/>
    <col min="12" max="12" width="12" style="139" customWidth="1"/>
    <col min="13" max="13" width="15.25" style="139" customWidth="1"/>
    <col min="14" max="16384" width="9" style="139"/>
  </cols>
  <sheetData>
    <row r="1" spans="1:34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  <c r="I1" s="507"/>
      <c r="J1" s="507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</row>
    <row r="2" spans="1:34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  <c r="I2" s="508"/>
      <c r="J2" s="508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1:34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509"/>
      <c r="J3" s="509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</row>
    <row r="4" spans="1:34" s="136" customFormat="1" ht="24" customHeight="1" thickTop="1">
      <c r="A4" s="552" t="s">
        <v>31</v>
      </c>
      <c r="B4" s="552"/>
      <c r="C4" s="552"/>
      <c r="D4" s="552"/>
      <c r="E4" s="552"/>
      <c r="F4" s="552"/>
      <c r="G4" s="552"/>
      <c r="H4" s="552"/>
      <c r="I4" s="552"/>
      <c r="J4" s="552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</row>
    <row r="5" spans="1:34">
      <c r="A5" s="10" t="s">
        <v>36</v>
      </c>
      <c r="J5" s="140"/>
      <c r="K5" s="577"/>
      <c r="L5" s="577"/>
    </row>
    <row r="6" spans="1:34" ht="17.25" thickBot="1">
      <c r="I6" s="118" t="s">
        <v>90</v>
      </c>
      <c r="J6" s="128">
        <f ca="1">TODAY()</f>
        <v>46016</v>
      </c>
    </row>
    <row r="7" spans="1:34" s="135" customFormat="1" ht="25.5" customHeight="1">
      <c r="A7" s="451" t="s">
        <v>1</v>
      </c>
      <c r="B7" s="452" t="s">
        <v>3</v>
      </c>
      <c r="C7" s="452"/>
      <c r="D7" s="452" t="s">
        <v>123</v>
      </c>
      <c r="E7" s="452" t="s">
        <v>180</v>
      </c>
      <c r="F7" s="452" t="s">
        <v>68</v>
      </c>
      <c r="G7" s="452" t="s">
        <v>57</v>
      </c>
      <c r="H7" s="576" t="s">
        <v>110</v>
      </c>
      <c r="I7" s="576"/>
      <c r="J7" s="187" t="s">
        <v>86</v>
      </c>
    </row>
    <row r="8" spans="1:34" s="135" customFormat="1" ht="13.5" customHeight="1">
      <c r="A8" s="459" t="s">
        <v>364</v>
      </c>
      <c r="B8" s="453" t="s">
        <v>365</v>
      </c>
      <c r="C8" s="453" t="s">
        <v>136</v>
      </c>
      <c r="D8" s="453">
        <v>45997</v>
      </c>
      <c r="E8" s="454" t="s">
        <v>181</v>
      </c>
      <c r="F8" s="453">
        <v>45682</v>
      </c>
      <c r="G8" s="453">
        <v>45687</v>
      </c>
      <c r="H8" s="455">
        <v>0.41666666666666669</v>
      </c>
      <c r="I8" s="453">
        <v>45992</v>
      </c>
      <c r="J8" s="531" t="s">
        <v>128</v>
      </c>
    </row>
    <row r="9" spans="1:34" s="135" customFormat="1" ht="17.25" customHeight="1">
      <c r="A9" s="459" t="s">
        <v>366</v>
      </c>
      <c r="B9" s="456" t="s">
        <v>367</v>
      </c>
      <c r="C9" s="453" t="s">
        <v>136</v>
      </c>
      <c r="D9" s="453">
        <v>46005</v>
      </c>
      <c r="E9" s="454" t="s">
        <v>181</v>
      </c>
      <c r="F9" s="453">
        <v>45686</v>
      </c>
      <c r="G9" s="453">
        <v>45691</v>
      </c>
      <c r="H9" s="455">
        <v>0.41666666666666669</v>
      </c>
      <c r="I9" s="453">
        <v>46001</v>
      </c>
      <c r="J9" s="574"/>
    </row>
    <row r="10" spans="1:34" s="135" customFormat="1" ht="12.75">
      <c r="A10" s="459" t="s">
        <v>368</v>
      </c>
      <c r="B10" s="456" t="s">
        <v>369</v>
      </c>
      <c r="C10" s="453" t="s">
        <v>157</v>
      </c>
      <c r="D10" s="453">
        <v>46014</v>
      </c>
      <c r="E10" s="454" t="s">
        <v>181</v>
      </c>
      <c r="F10" s="453">
        <v>45684</v>
      </c>
      <c r="G10" s="453">
        <v>45689</v>
      </c>
      <c r="H10" s="455">
        <v>0.41666666666666669</v>
      </c>
      <c r="I10" s="453">
        <v>46007</v>
      </c>
      <c r="J10" s="574"/>
    </row>
    <row r="11" spans="1:34" s="135" customFormat="1" ht="12.75">
      <c r="A11" s="459" t="s">
        <v>370</v>
      </c>
      <c r="B11" s="456" t="s">
        <v>367</v>
      </c>
      <c r="C11" s="453" t="s">
        <v>136</v>
      </c>
      <c r="D11" s="453">
        <v>46017</v>
      </c>
      <c r="E11" s="454" t="s">
        <v>181</v>
      </c>
      <c r="F11" s="453">
        <v>45698</v>
      </c>
      <c r="G11" s="453">
        <v>45703</v>
      </c>
      <c r="H11" s="455">
        <v>0.41666666666666669</v>
      </c>
      <c r="I11" s="453">
        <v>45979</v>
      </c>
      <c r="J11" s="574"/>
    </row>
    <row r="12" spans="1:34" s="254" customFormat="1" ht="15.75" customHeight="1" thickBot="1">
      <c r="A12" s="460" t="s">
        <v>97</v>
      </c>
      <c r="B12" s="457"/>
      <c r="C12" s="457" t="s">
        <v>136</v>
      </c>
      <c r="D12" s="314"/>
      <c r="E12" s="440" t="s">
        <v>181</v>
      </c>
      <c r="F12" s="314">
        <v>45674</v>
      </c>
      <c r="G12" s="314">
        <v>45679</v>
      </c>
      <c r="H12" s="458">
        <v>0.41666666666666669</v>
      </c>
      <c r="I12" s="314">
        <v>45986</v>
      </c>
      <c r="J12" s="575"/>
    </row>
    <row r="13" spans="1:34" s="135" customFormat="1" ht="12.75">
      <c r="A13" s="142"/>
      <c r="B13" s="142"/>
      <c r="C13" s="142"/>
      <c r="D13" s="143"/>
      <c r="E13" s="143"/>
    </row>
    <row r="14" spans="1:34">
      <c r="A14" s="122" t="s">
        <v>88</v>
      </c>
    </row>
  </sheetData>
  <mergeCells count="7">
    <mergeCell ref="J8:J12"/>
    <mergeCell ref="H7:I7"/>
    <mergeCell ref="K5:L5"/>
    <mergeCell ref="A1:J1"/>
    <mergeCell ref="A2:J2"/>
    <mergeCell ref="A3:J3"/>
    <mergeCell ref="A4:J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6"/>
  <sheetViews>
    <sheetView zoomScaleNormal="100" workbookViewId="0">
      <selection activeCell="A16" sqref="A16"/>
    </sheetView>
  </sheetViews>
  <sheetFormatPr defaultRowHeight="16.5"/>
  <cols>
    <col min="1" max="1" width="18" style="116" customWidth="1"/>
    <col min="2" max="2" width="7.375" style="116" customWidth="1"/>
    <col min="3" max="5" width="8" style="116" customWidth="1"/>
    <col min="6" max="6" width="10.875" style="116" customWidth="1"/>
    <col min="7" max="7" width="8" style="116" customWidth="1"/>
    <col min="8" max="8" width="19.5" style="116" customWidth="1"/>
    <col min="9" max="16384" width="9" style="116"/>
  </cols>
  <sheetData>
    <row r="1" spans="1:8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</row>
    <row r="2" spans="1:8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</row>
    <row r="3" spans="1:8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</row>
    <row r="4" spans="1:8" s="13" customFormat="1" ht="19.5" customHeight="1" thickTop="1">
      <c r="A4" s="520" t="s">
        <v>4</v>
      </c>
      <c r="B4" s="520"/>
      <c r="C4" s="520"/>
      <c r="D4" s="520"/>
      <c r="E4" s="520"/>
      <c r="F4" s="520"/>
      <c r="G4" s="520"/>
      <c r="H4" s="520"/>
    </row>
    <row r="5" spans="1:8" s="144" customFormat="1" ht="16.5" customHeight="1">
      <c r="A5" s="10" t="s">
        <v>36</v>
      </c>
      <c r="B5" s="7"/>
      <c r="C5" s="8"/>
      <c r="D5" s="8"/>
      <c r="F5" s="145"/>
    </row>
    <row r="6" spans="1:8" ht="17.25" thickBot="1">
      <c r="A6" s="146"/>
      <c r="B6" s="142"/>
      <c r="C6" s="147"/>
      <c r="D6" s="148"/>
      <c r="E6" s="149"/>
      <c r="F6" s="149"/>
      <c r="G6" s="118" t="s">
        <v>90</v>
      </c>
      <c r="H6" s="128">
        <f ca="1">TODAY()</f>
        <v>46016</v>
      </c>
    </row>
    <row r="7" spans="1:8" s="72" customFormat="1" ht="15" customHeight="1">
      <c r="A7" s="584" t="s">
        <v>87</v>
      </c>
      <c r="B7" s="585"/>
      <c r="C7" s="585"/>
      <c r="D7" s="585"/>
      <c r="E7" s="585"/>
      <c r="F7" s="585"/>
      <c r="G7" s="585"/>
      <c r="H7" s="586"/>
    </row>
    <row r="8" spans="1:8" ht="31.5" customHeight="1">
      <c r="A8" s="208" t="s">
        <v>1</v>
      </c>
      <c r="B8" s="209" t="s">
        <v>3</v>
      </c>
      <c r="C8" s="582" t="s">
        <v>49</v>
      </c>
      <c r="D8" s="583"/>
      <c r="E8" s="213" t="s">
        <v>112</v>
      </c>
      <c r="F8" s="578" t="s">
        <v>113</v>
      </c>
      <c r="G8" s="579"/>
      <c r="H8" s="210" t="s">
        <v>45</v>
      </c>
    </row>
    <row r="9" spans="1:8" ht="18" customHeight="1">
      <c r="A9" s="447" t="s">
        <v>244</v>
      </c>
      <c r="B9" s="448" t="s">
        <v>245</v>
      </c>
      <c r="C9" s="94" t="s">
        <v>157</v>
      </c>
      <c r="D9" s="94">
        <v>46022</v>
      </c>
      <c r="E9" s="94">
        <v>46025</v>
      </c>
      <c r="F9" s="302">
        <v>0.66666666666666663</v>
      </c>
      <c r="G9" s="62">
        <v>46020</v>
      </c>
      <c r="H9" s="532" t="s">
        <v>165</v>
      </c>
    </row>
    <row r="10" spans="1:8" ht="18" customHeight="1">
      <c r="A10" s="447" t="s">
        <v>242</v>
      </c>
      <c r="B10" s="448" t="s">
        <v>371</v>
      </c>
      <c r="C10" s="94" t="s">
        <v>157</v>
      </c>
      <c r="D10" s="94">
        <v>46029</v>
      </c>
      <c r="E10" s="94">
        <v>46032</v>
      </c>
      <c r="F10" s="302">
        <v>0.66666666666666663</v>
      </c>
      <c r="G10" s="62">
        <v>46027</v>
      </c>
      <c r="H10" s="580"/>
    </row>
    <row r="11" spans="1:8" ht="18" customHeight="1">
      <c r="A11" s="447" t="s">
        <v>243</v>
      </c>
      <c r="B11" s="448" t="s">
        <v>372</v>
      </c>
      <c r="C11" s="94" t="s">
        <v>157</v>
      </c>
      <c r="D11" s="94">
        <v>46036</v>
      </c>
      <c r="E11" s="94">
        <v>46039</v>
      </c>
      <c r="F11" s="302">
        <v>0.66666666666666663</v>
      </c>
      <c r="G11" s="62">
        <v>46034</v>
      </c>
      <c r="H11" s="580"/>
    </row>
    <row r="12" spans="1:8">
      <c r="A12" s="447" t="s">
        <v>224</v>
      </c>
      <c r="B12" s="448" t="s">
        <v>373</v>
      </c>
      <c r="C12" s="94" t="s">
        <v>157</v>
      </c>
      <c r="D12" s="94">
        <v>46043</v>
      </c>
      <c r="E12" s="94">
        <v>46046</v>
      </c>
      <c r="F12" s="302">
        <v>0.66666666666666663</v>
      </c>
      <c r="G12" s="62">
        <v>46041</v>
      </c>
      <c r="H12" s="580"/>
    </row>
    <row r="13" spans="1:8">
      <c r="A13" s="447" t="s">
        <v>244</v>
      </c>
      <c r="B13" s="448" t="s">
        <v>374</v>
      </c>
      <c r="C13" s="94" t="s">
        <v>157</v>
      </c>
      <c r="D13" s="94">
        <v>46050</v>
      </c>
      <c r="E13" s="94">
        <v>46053</v>
      </c>
      <c r="F13" s="302">
        <v>0.66666666666666663</v>
      </c>
      <c r="G13" s="62">
        <v>46048</v>
      </c>
      <c r="H13" s="580"/>
    </row>
    <row r="14" spans="1:8" s="335" customFormat="1" ht="17.25" thickBot="1">
      <c r="A14" s="336"/>
      <c r="B14" s="337"/>
      <c r="C14" s="338"/>
      <c r="D14" s="141"/>
      <c r="E14" s="65"/>
      <c r="F14" s="303"/>
      <c r="G14" s="65"/>
      <c r="H14" s="581"/>
    </row>
    <row r="16" spans="1:8">
      <c r="A16" s="122" t="s">
        <v>88</v>
      </c>
    </row>
  </sheetData>
  <mergeCells count="8">
    <mergeCell ref="F8:G8"/>
    <mergeCell ref="H9:H14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15" sqref="A15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</row>
    <row r="2" spans="1:10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</row>
    <row r="3" spans="1:10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</row>
    <row r="4" spans="1:10" s="2" customFormat="1" ht="18.75" customHeight="1" thickTop="1">
      <c r="A4" s="552" t="s">
        <v>34</v>
      </c>
      <c r="B4" s="552"/>
      <c r="C4" s="552"/>
      <c r="D4" s="552"/>
      <c r="E4" s="552"/>
      <c r="F4" s="552"/>
      <c r="G4" s="552"/>
      <c r="H4" s="552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90" t="s">
        <v>90</v>
      </c>
      <c r="H6" s="91">
        <f ca="1">TODAY()</f>
        <v>46016</v>
      </c>
      <c r="I6" s="2"/>
      <c r="J6" s="2"/>
    </row>
    <row r="7" spans="1:10" s="70" customFormat="1" ht="25.5">
      <c r="A7" s="188" t="s">
        <v>1</v>
      </c>
      <c r="B7" s="189" t="s">
        <v>3</v>
      </c>
      <c r="C7" s="590" t="s">
        <v>49</v>
      </c>
      <c r="D7" s="590"/>
      <c r="E7" s="407" t="s">
        <v>56</v>
      </c>
      <c r="F7" s="591" t="s">
        <v>41</v>
      </c>
      <c r="G7" s="592"/>
      <c r="H7" s="190" t="s">
        <v>45</v>
      </c>
      <c r="I7" s="2"/>
      <c r="J7" s="2"/>
    </row>
    <row r="8" spans="1:10" s="74" customFormat="1" ht="21.75" customHeight="1">
      <c r="A8" s="244" t="s">
        <v>200</v>
      </c>
      <c r="B8" s="247" t="s">
        <v>321</v>
      </c>
      <c r="C8" s="408" t="s">
        <v>137</v>
      </c>
      <c r="D8" s="83">
        <v>45662</v>
      </c>
      <c r="E8" s="62">
        <v>45667</v>
      </c>
      <c r="F8" s="214">
        <v>45659</v>
      </c>
      <c r="G8" s="62">
        <v>0.66666666666666663</v>
      </c>
      <c r="H8" s="587" t="s">
        <v>120</v>
      </c>
      <c r="I8"/>
      <c r="J8"/>
    </row>
    <row r="9" spans="1:10" s="74" customFormat="1" ht="21.75" customHeight="1">
      <c r="A9" s="244" t="s">
        <v>186</v>
      </c>
      <c r="B9" s="247" t="s">
        <v>322</v>
      </c>
      <c r="C9" s="408" t="s">
        <v>137</v>
      </c>
      <c r="D9" s="83">
        <v>45669</v>
      </c>
      <c r="E9" s="62">
        <v>45674</v>
      </c>
      <c r="F9" s="214">
        <v>45666</v>
      </c>
      <c r="G9" s="62">
        <v>0.66666666666666663</v>
      </c>
      <c r="H9" s="588"/>
      <c r="I9" s="67"/>
      <c r="J9" s="67"/>
    </row>
    <row r="10" spans="1:10" s="74" customFormat="1" ht="21.75" customHeight="1">
      <c r="A10" s="244" t="s">
        <v>200</v>
      </c>
      <c r="B10" s="247" t="s">
        <v>323</v>
      </c>
      <c r="C10" s="408" t="s">
        <v>137</v>
      </c>
      <c r="D10" s="83">
        <v>45676</v>
      </c>
      <c r="E10" s="62">
        <v>45681</v>
      </c>
      <c r="F10" s="214">
        <v>45673</v>
      </c>
      <c r="G10" s="62">
        <v>0.66666666666666663</v>
      </c>
      <c r="H10" s="588"/>
      <c r="I10" s="2"/>
      <c r="J10" s="2"/>
    </row>
    <row r="11" spans="1:10" s="74" customFormat="1" ht="21.75" customHeight="1">
      <c r="A11" s="244" t="s">
        <v>186</v>
      </c>
      <c r="B11" s="247" t="s">
        <v>324</v>
      </c>
      <c r="C11" s="408" t="s">
        <v>137</v>
      </c>
      <c r="D11" s="83">
        <v>45683</v>
      </c>
      <c r="E11" s="62">
        <v>45688</v>
      </c>
      <c r="F11" s="214">
        <v>45680</v>
      </c>
      <c r="G11" s="62">
        <v>0.66666666666666663</v>
      </c>
      <c r="H11" s="588"/>
      <c r="I11" s="2"/>
      <c r="J11" s="2"/>
    </row>
    <row r="12" spans="1:10" s="74" customFormat="1" ht="21.75" customHeight="1">
      <c r="A12" s="244" t="s">
        <v>200</v>
      </c>
      <c r="B12" s="247" t="s">
        <v>325</v>
      </c>
      <c r="C12" s="408" t="s">
        <v>137</v>
      </c>
      <c r="D12" s="83">
        <v>45690</v>
      </c>
      <c r="E12" s="62">
        <v>45695</v>
      </c>
      <c r="F12" s="214">
        <v>45687</v>
      </c>
      <c r="G12" s="62">
        <v>0.66666666666666663</v>
      </c>
      <c r="H12" s="588"/>
      <c r="I12" s="2"/>
      <c r="J12" s="2"/>
    </row>
    <row r="13" spans="1:10" s="74" customFormat="1" ht="21.75" customHeight="1" thickBot="1">
      <c r="A13" s="312"/>
      <c r="B13" s="313"/>
      <c r="C13" s="409"/>
      <c r="D13" s="296"/>
      <c r="E13" s="65"/>
      <c r="F13" s="274"/>
      <c r="G13" s="272"/>
      <c r="H13" s="589"/>
    </row>
    <row r="14" spans="1:10" s="74" customFormat="1" ht="12.75"/>
    <row r="15" spans="1:10">
      <c r="A15" s="78" t="s">
        <v>88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AA27"/>
  <sheetViews>
    <sheetView zoomScaleNormal="100" workbookViewId="0">
      <selection activeCell="A17" sqref="A17"/>
    </sheetView>
  </sheetViews>
  <sheetFormatPr defaultRowHeight="16.5"/>
  <cols>
    <col min="1" max="1" width="21.875" style="116" customWidth="1"/>
    <col min="2" max="2" width="8.875" style="116" customWidth="1"/>
    <col min="3" max="3" width="4" style="116" customWidth="1"/>
    <col min="4" max="5" width="6.25" style="116" customWidth="1"/>
    <col min="6" max="6" width="20" style="116" customWidth="1"/>
    <col min="7" max="7" width="6.25" style="116" customWidth="1"/>
    <col min="8" max="11" width="9" style="116" customWidth="1"/>
    <col min="12" max="12" width="17.375" style="116" customWidth="1"/>
    <col min="13" max="13" width="15.125" style="116" customWidth="1"/>
    <col min="14" max="16384" width="9" style="116"/>
  </cols>
  <sheetData>
    <row r="1" spans="1:27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27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27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</row>
    <row r="4" spans="1:27" s="150" customFormat="1" ht="17.25" customHeight="1" thickTop="1">
      <c r="A4" s="595" t="s">
        <v>105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</row>
    <row r="6" spans="1:27" s="124" customFormat="1" ht="12.75">
      <c r="A6" s="10" t="s">
        <v>36</v>
      </c>
      <c r="B6" s="10"/>
    </row>
    <row r="7" spans="1:27" ht="17.25" thickBot="1">
      <c r="K7" s="118" t="s">
        <v>90</v>
      </c>
      <c r="L7" s="128">
        <f ca="1">TODAY()</f>
        <v>46016</v>
      </c>
      <c r="M7" s="112"/>
      <c r="N7" s="112"/>
    </row>
    <row r="8" spans="1:27" s="21" customFormat="1" ht="26.25" customHeight="1">
      <c r="A8" s="191" t="s">
        <v>1</v>
      </c>
      <c r="B8" s="478" t="s">
        <v>3</v>
      </c>
      <c r="C8" s="596" t="s">
        <v>49</v>
      </c>
      <c r="D8" s="596"/>
      <c r="E8" s="461" t="s">
        <v>169</v>
      </c>
      <c r="F8" s="461" t="s">
        <v>170</v>
      </c>
      <c r="G8" s="461" t="s">
        <v>171</v>
      </c>
      <c r="H8" s="461" t="s">
        <v>117</v>
      </c>
      <c r="I8" s="461" t="s">
        <v>95</v>
      </c>
      <c r="J8" s="597" t="s">
        <v>113</v>
      </c>
      <c r="K8" s="597"/>
      <c r="L8" s="192" t="s">
        <v>86</v>
      </c>
      <c r="M8" s="113"/>
      <c r="N8" s="113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26.25" customHeight="1">
      <c r="A9" s="243" t="s">
        <v>251</v>
      </c>
      <c r="B9" s="479" t="s">
        <v>252</v>
      </c>
      <c r="C9" s="106" t="s">
        <v>141</v>
      </c>
      <c r="D9" s="242">
        <v>45991</v>
      </c>
      <c r="E9" s="242"/>
      <c r="F9" s="242" t="s">
        <v>178</v>
      </c>
      <c r="G9" s="242"/>
      <c r="H9" s="107">
        <v>46004</v>
      </c>
      <c r="I9" s="107">
        <v>46009</v>
      </c>
      <c r="J9" s="151" t="s">
        <v>159</v>
      </c>
      <c r="K9" s="107">
        <v>45989</v>
      </c>
      <c r="L9" s="593" t="s">
        <v>120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0" spans="1:27" ht="26.25" customHeight="1">
      <c r="A10" s="243" t="s">
        <v>195</v>
      </c>
      <c r="B10" s="479" t="s">
        <v>253</v>
      </c>
      <c r="C10" s="106" t="s">
        <v>141</v>
      </c>
      <c r="D10" s="242">
        <v>45998</v>
      </c>
      <c r="E10" s="242"/>
      <c r="F10" s="242" t="s">
        <v>178</v>
      </c>
      <c r="G10" s="242"/>
      <c r="H10" s="107">
        <v>46011</v>
      </c>
      <c r="I10" s="107">
        <v>46016</v>
      </c>
      <c r="J10" s="151" t="s">
        <v>159</v>
      </c>
      <c r="K10" s="107">
        <v>45996</v>
      </c>
      <c r="L10" s="59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</row>
    <row r="11" spans="1:27" ht="26.25" customHeight="1">
      <c r="A11" s="243" t="s">
        <v>196</v>
      </c>
      <c r="B11" s="479" t="s">
        <v>254</v>
      </c>
      <c r="C11" s="106" t="s">
        <v>141</v>
      </c>
      <c r="D11" s="242">
        <v>46005</v>
      </c>
      <c r="E11" s="242"/>
      <c r="F11" s="242" t="s">
        <v>178</v>
      </c>
      <c r="G11" s="242"/>
      <c r="H11" s="107">
        <v>46018</v>
      </c>
      <c r="I11" s="107">
        <v>46023</v>
      </c>
      <c r="J11" s="151" t="s">
        <v>159</v>
      </c>
      <c r="K11" s="107">
        <v>46003</v>
      </c>
      <c r="L11" s="59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ht="26.25" customHeight="1">
      <c r="A12" s="243" t="s">
        <v>218</v>
      </c>
      <c r="B12" s="479" t="s">
        <v>255</v>
      </c>
      <c r="C12" s="106" t="s">
        <v>141</v>
      </c>
      <c r="D12" s="242">
        <v>46012</v>
      </c>
      <c r="E12" s="242"/>
      <c r="F12" s="242" t="s">
        <v>178</v>
      </c>
      <c r="G12" s="242"/>
      <c r="H12" s="107">
        <v>46025</v>
      </c>
      <c r="I12" s="107">
        <v>46030</v>
      </c>
      <c r="J12" s="151" t="s">
        <v>159</v>
      </c>
      <c r="K12" s="107">
        <v>46010</v>
      </c>
      <c r="L12" s="59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</row>
    <row r="13" spans="1:27" s="241" customFormat="1" ht="26.25" customHeight="1">
      <c r="A13" s="243" t="s">
        <v>251</v>
      </c>
      <c r="B13" s="479" t="s">
        <v>256</v>
      </c>
      <c r="C13" s="106" t="s">
        <v>141</v>
      </c>
      <c r="D13" s="242">
        <v>46019</v>
      </c>
      <c r="E13" s="242"/>
      <c r="F13" s="242" t="s">
        <v>178</v>
      </c>
      <c r="G13" s="242"/>
      <c r="H13" s="107">
        <v>46032</v>
      </c>
      <c r="I13" s="107">
        <v>46037</v>
      </c>
      <c r="J13" s="151" t="s">
        <v>159</v>
      </c>
      <c r="K13" s="107">
        <v>46017</v>
      </c>
      <c r="L13" s="593"/>
      <c r="M13" s="150"/>
      <c r="N13" s="150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</row>
    <row r="14" spans="1:27" ht="26.25" customHeight="1" thickBot="1">
      <c r="A14" s="379"/>
      <c r="B14" s="480"/>
      <c r="C14" s="380"/>
      <c r="D14" s="381"/>
      <c r="E14" s="381"/>
      <c r="F14" s="381"/>
      <c r="G14" s="381"/>
      <c r="H14" s="382"/>
      <c r="I14" s="382"/>
      <c r="J14" s="383"/>
      <c r="K14" s="382"/>
      <c r="L14" s="594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</row>
    <row r="16" spans="1:27">
      <c r="A16" s="122" t="s">
        <v>88</v>
      </c>
      <c r="B16" s="122"/>
    </row>
    <row r="27" spans="1:2">
      <c r="A27" s="122"/>
      <c r="B27" s="122"/>
    </row>
  </sheetData>
  <mergeCells count="7">
    <mergeCell ref="L9:L14"/>
    <mergeCell ref="A1:L1"/>
    <mergeCell ref="A2:L2"/>
    <mergeCell ref="A3:L3"/>
    <mergeCell ref="A4:L4"/>
    <mergeCell ref="C8:D8"/>
    <mergeCell ref="J8:K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4" sqref="A14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</row>
    <row r="2" spans="1:9" s="67" customFormat="1" ht="18.75">
      <c r="A2" s="508" t="s">
        <v>230</v>
      </c>
      <c r="B2" s="508"/>
      <c r="C2" s="508"/>
      <c r="D2" s="508"/>
      <c r="E2" s="508"/>
      <c r="F2" s="508"/>
      <c r="G2" s="508"/>
      <c r="H2" s="508"/>
    </row>
    <row r="3" spans="1:9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</row>
    <row r="4" spans="1:9" s="14" customFormat="1" ht="30.75" customHeight="1" thickTop="1">
      <c r="A4" s="520" t="s">
        <v>106</v>
      </c>
      <c r="B4" s="520"/>
      <c r="C4" s="520"/>
      <c r="D4" s="520"/>
      <c r="E4" s="520"/>
      <c r="F4" s="520"/>
      <c r="G4" s="520"/>
      <c r="H4" s="520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90" t="s">
        <v>90</v>
      </c>
      <c r="H5" s="91">
        <f ca="1">TODAY()</f>
        <v>46016</v>
      </c>
    </row>
    <row r="6" spans="1:9" ht="25.5">
      <c r="A6" s="195" t="s">
        <v>1</v>
      </c>
      <c r="B6" s="477" t="s">
        <v>3</v>
      </c>
      <c r="C6" s="601" t="s">
        <v>49</v>
      </c>
      <c r="D6" s="601"/>
      <c r="E6" s="462" t="s">
        <v>83</v>
      </c>
      <c r="F6" s="602" t="s">
        <v>113</v>
      </c>
      <c r="G6" s="602"/>
      <c r="H6" s="196" t="s">
        <v>86</v>
      </c>
    </row>
    <row r="7" spans="1:9" s="74" customFormat="1" ht="20.25" customHeight="1">
      <c r="A7" s="275" t="s">
        <v>279</v>
      </c>
      <c r="B7" s="464" t="s">
        <v>280</v>
      </c>
      <c r="C7" s="193" t="s">
        <v>132</v>
      </c>
      <c r="D7" s="193">
        <v>46025</v>
      </c>
      <c r="E7" s="193">
        <v>46027</v>
      </c>
      <c r="F7" s="194" t="s">
        <v>281</v>
      </c>
      <c r="G7" s="193">
        <v>46022</v>
      </c>
      <c r="H7" s="598" t="s">
        <v>120</v>
      </c>
      <c r="I7" s="357"/>
    </row>
    <row r="8" spans="1:9" s="74" customFormat="1" ht="20.25" customHeight="1">
      <c r="A8" s="197" t="s">
        <v>279</v>
      </c>
      <c r="B8" s="464" t="s">
        <v>282</v>
      </c>
      <c r="C8" s="193" t="s">
        <v>132</v>
      </c>
      <c r="D8" s="193">
        <v>46032</v>
      </c>
      <c r="E8" s="193">
        <v>46034</v>
      </c>
      <c r="F8" s="194" t="s">
        <v>138</v>
      </c>
      <c r="G8" s="193">
        <v>46030</v>
      </c>
      <c r="H8" s="599"/>
    </row>
    <row r="9" spans="1:9" s="74" customFormat="1" ht="20.25" customHeight="1">
      <c r="A9" s="197" t="s">
        <v>279</v>
      </c>
      <c r="B9" s="464" t="s">
        <v>283</v>
      </c>
      <c r="C9" s="193" t="s">
        <v>132</v>
      </c>
      <c r="D9" s="193">
        <v>46039</v>
      </c>
      <c r="E9" s="193">
        <v>46041</v>
      </c>
      <c r="F9" s="194" t="s">
        <v>138</v>
      </c>
      <c r="G9" s="193">
        <v>46037</v>
      </c>
      <c r="H9" s="599"/>
    </row>
    <row r="10" spans="1:9" s="74" customFormat="1" ht="20.25" customHeight="1">
      <c r="A10" s="197" t="s">
        <v>279</v>
      </c>
      <c r="B10" s="464" t="s">
        <v>284</v>
      </c>
      <c r="C10" s="193" t="s">
        <v>132</v>
      </c>
      <c r="D10" s="193">
        <v>46046</v>
      </c>
      <c r="E10" s="193">
        <v>46048</v>
      </c>
      <c r="F10" s="194" t="s">
        <v>138</v>
      </c>
      <c r="G10" s="193">
        <v>46044</v>
      </c>
      <c r="H10" s="599"/>
    </row>
    <row r="11" spans="1:9" s="74" customFormat="1" ht="20.25" customHeight="1" thickBot="1">
      <c r="A11" s="432" t="s">
        <v>279</v>
      </c>
      <c r="B11" s="465" t="s">
        <v>285</v>
      </c>
      <c r="C11" s="433" t="s">
        <v>132</v>
      </c>
      <c r="D11" s="433">
        <v>46053</v>
      </c>
      <c r="E11" s="433">
        <v>46055</v>
      </c>
      <c r="F11" s="434" t="s">
        <v>138</v>
      </c>
      <c r="G11" s="433">
        <v>46051</v>
      </c>
      <c r="H11" s="600"/>
    </row>
    <row r="12" spans="1:9" s="74" customFormat="1" ht="12.75"/>
    <row r="13" spans="1:9" s="74" customFormat="1" ht="12.75">
      <c r="A13" s="78" t="s">
        <v>88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H15"/>
  <sheetViews>
    <sheetView zoomScaleNormal="100" workbookViewId="0">
      <selection activeCell="A16" sqref="A16"/>
    </sheetView>
  </sheetViews>
  <sheetFormatPr defaultRowHeight="16.5"/>
  <cols>
    <col min="1" max="1" width="22.5" style="116" customWidth="1"/>
    <col min="2" max="2" width="7.25" style="116" bestFit="1" customWidth="1"/>
    <col min="3" max="4" width="6.75" style="116" customWidth="1"/>
    <col min="5" max="5" width="9" style="116" customWidth="1"/>
    <col min="6" max="7" width="9" style="116"/>
    <col min="8" max="8" width="15.375" style="116" customWidth="1"/>
    <col min="9" max="16384" width="9" style="116"/>
  </cols>
  <sheetData>
    <row r="1" spans="1:8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</row>
    <row r="2" spans="1:8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</row>
    <row r="3" spans="1:8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</row>
    <row r="4" spans="1:8" s="150" customFormat="1" ht="24.75" customHeight="1" thickTop="1">
      <c r="A4" s="520" t="s">
        <v>107</v>
      </c>
      <c r="B4" s="520"/>
      <c r="C4" s="520"/>
      <c r="D4" s="520"/>
      <c r="E4" s="520"/>
      <c r="F4" s="520"/>
      <c r="G4" s="520"/>
      <c r="H4" s="520"/>
    </row>
    <row r="5" spans="1:8">
      <c r="A5" s="152" t="s">
        <v>36</v>
      </c>
    </row>
    <row r="6" spans="1:8" ht="17.25" thickBot="1">
      <c r="G6" s="118" t="s">
        <v>90</v>
      </c>
      <c r="H6" s="128">
        <f ca="1">TODAY()</f>
        <v>46016</v>
      </c>
    </row>
    <row r="7" spans="1:8" ht="32.25" customHeight="1">
      <c r="A7" s="198" t="s">
        <v>1</v>
      </c>
      <c r="B7" s="353"/>
      <c r="C7" s="606" t="s">
        <v>0</v>
      </c>
      <c r="D7" s="606"/>
      <c r="E7" s="353" t="s">
        <v>119</v>
      </c>
      <c r="F7" s="607" t="s">
        <v>110</v>
      </c>
      <c r="G7" s="607"/>
      <c r="H7" s="199" t="s">
        <v>86</v>
      </c>
    </row>
    <row r="8" spans="1:8" s="76" customFormat="1" ht="24" customHeight="1">
      <c r="A8" s="411" t="s">
        <v>222</v>
      </c>
      <c r="B8" s="93" t="s">
        <v>238</v>
      </c>
      <c r="C8" s="93" t="s">
        <v>135</v>
      </c>
      <c r="D8" s="75">
        <v>46023</v>
      </c>
      <c r="E8" s="75">
        <v>46026</v>
      </c>
      <c r="F8" s="255">
        <v>0.66666666666666663</v>
      </c>
      <c r="G8" s="75">
        <v>46020</v>
      </c>
      <c r="H8" s="529" t="s">
        <v>134</v>
      </c>
    </row>
    <row r="9" spans="1:8" s="76" customFormat="1" ht="24" customHeight="1">
      <c r="A9" s="293" t="s">
        <v>233</v>
      </c>
      <c r="B9" s="93" t="s">
        <v>375</v>
      </c>
      <c r="C9" s="93" t="s">
        <v>136</v>
      </c>
      <c r="D9" s="75">
        <v>46030</v>
      </c>
      <c r="E9" s="75">
        <v>46033</v>
      </c>
      <c r="F9" s="255">
        <v>0.66666666666666663</v>
      </c>
      <c r="G9" s="75">
        <v>46027</v>
      </c>
      <c r="H9" s="603"/>
    </row>
    <row r="10" spans="1:8" s="76" customFormat="1" ht="24" customHeight="1">
      <c r="A10" s="411" t="s">
        <v>223</v>
      </c>
      <c r="B10" s="93" t="s">
        <v>376</v>
      </c>
      <c r="C10" s="93" t="s">
        <v>135</v>
      </c>
      <c r="D10" s="75">
        <v>46037</v>
      </c>
      <c r="E10" s="75">
        <v>46040</v>
      </c>
      <c r="F10" s="255">
        <v>0.66666666666666663</v>
      </c>
      <c r="G10" s="75">
        <v>46034</v>
      </c>
      <c r="H10" s="603"/>
    </row>
    <row r="11" spans="1:8" s="76" customFormat="1" ht="24" customHeight="1">
      <c r="A11" s="493" t="s">
        <v>234</v>
      </c>
      <c r="B11" s="376" t="s">
        <v>377</v>
      </c>
      <c r="C11" s="93" t="s">
        <v>135</v>
      </c>
      <c r="D11" s="342">
        <v>46044</v>
      </c>
      <c r="E11" s="342">
        <v>46047</v>
      </c>
      <c r="F11" s="377">
        <v>0.66666666666666663</v>
      </c>
      <c r="G11" s="342">
        <v>46041</v>
      </c>
      <c r="H11" s="604"/>
    </row>
    <row r="12" spans="1:8" s="76" customFormat="1" ht="24" customHeight="1">
      <c r="A12" s="375" t="s">
        <v>222</v>
      </c>
      <c r="B12" s="376" t="s">
        <v>378</v>
      </c>
      <c r="C12" s="93" t="s">
        <v>135</v>
      </c>
      <c r="D12" s="342">
        <v>46051</v>
      </c>
      <c r="E12" s="342">
        <v>46054</v>
      </c>
      <c r="F12" s="377">
        <v>0.66666666666666696</v>
      </c>
      <c r="G12" s="342">
        <v>46048</v>
      </c>
      <c r="H12" s="604"/>
    </row>
    <row r="13" spans="1:8" s="76" customFormat="1" ht="24" customHeight="1" thickBot="1">
      <c r="A13" s="356"/>
      <c r="B13" s="295"/>
      <c r="C13" s="295"/>
      <c r="D13" s="245"/>
      <c r="E13" s="245"/>
      <c r="F13" s="306"/>
      <c r="G13" s="245"/>
      <c r="H13" s="605"/>
    </row>
    <row r="14" spans="1:8" s="76" customFormat="1" ht="12.75"/>
    <row r="15" spans="1:8" s="76" customFormat="1" ht="12.75">
      <c r="A15" s="122" t="s">
        <v>88</v>
      </c>
    </row>
  </sheetData>
  <mergeCells count="7">
    <mergeCell ref="H8:H13"/>
    <mergeCell ref="A1:H1"/>
    <mergeCell ref="A2:H2"/>
    <mergeCell ref="A3:H3"/>
    <mergeCell ref="C7:D7"/>
    <mergeCell ref="F7:G7"/>
    <mergeCell ref="A4:H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</row>
    <row r="2" spans="1:26" s="67" customFormat="1" ht="18.75">
      <c r="A2" s="517" t="s">
        <v>81</v>
      </c>
      <c r="B2" s="517"/>
      <c r="C2" s="517"/>
      <c r="D2" s="517"/>
      <c r="E2" s="517"/>
      <c r="F2" s="517"/>
      <c r="G2" s="517"/>
      <c r="H2" s="517"/>
    </row>
    <row r="3" spans="1:26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20" t="s">
        <v>72</v>
      </c>
      <c r="B4" s="520"/>
      <c r="C4" s="520"/>
      <c r="D4" s="520"/>
      <c r="E4" s="520"/>
      <c r="F4" s="520"/>
      <c r="G4" s="520"/>
      <c r="H4" s="5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5"/>
      <c r="C5" s="85"/>
      <c r="D5" s="85"/>
      <c r="E5" s="85"/>
      <c r="F5" s="85"/>
      <c r="G5" s="118" t="s">
        <v>90</v>
      </c>
      <c r="H5" s="128">
        <f ca="1">TODAY()</f>
        <v>46016</v>
      </c>
      <c r="I5" s="21"/>
      <c r="J5" s="21"/>
      <c r="K5" s="91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08" t="s">
        <v>59</v>
      </c>
      <c r="B6" s="612" t="s">
        <v>48</v>
      </c>
      <c r="C6" s="59" t="s">
        <v>60</v>
      </c>
      <c r="D6" s="59" t="s">
        <v>60</v>
      </c>
      <c r="E6" s="111" t="s">
        <v>61</v>
      </c>
      <c r="F6" s="614" t="s">
        <v>62</v>
      </c>
      <c r="G6" s="615"/>
      <c r="H6" s="610" t="s">
        <v>63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09"/>
      <c r="B7" s="613"/>
      <c r="C7" s="200" t="s">
        <v>64</v>
      </c>
      <c r="D7" s="200" t="s">
        <v>65</v>
      </c>
      <c r="E7" s="201" t="s">
        <v>69</v>
      </c>
      <c r="F7" s="201" t="s">
        <v>73</v>
      </c>
      <c r="G7" s="201" t="s">
        <v>74</v>
      </c>
      <c r="H7" s="611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1" t="s">
        <v>175</v>
      </c>
      <c r="B8" s="61" t="s">
        <v>194</v>
      </c>
      <c r="C8" s="302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4" t="s">
        <v>89</v>
      </c>
    </row>
    <row r="9" spans="1:26" s="21" customFormat="1" ht="17.25" customHeight="1">
      <c r="A9" s="288" t="s">
        <v>188</v>
      </c>
      <c r="B9" s="289" t="s">
        <v>214</v>
      </c>
      <c r="C9" s="302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4" t="s">
        <v>89</v>
      </c>
    </row>
    <row r="10" spans="1:26" s="21" customFormat="1" ht="17.25" customHeight="1">
      <c r="A10" s="101" t="s">
        <v>189</v>
      </c>
      <c r="B10" s="61" t="s">
        <v>215</v>
      </c>
      <c r="C10" s="302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4" t="s">
        <v>89</v>
      </c>
    </row>
    <row r="11" spans="1:26" s="21" customFormat="1" ht="17.25" customHeight="1">
      <c r="A11" s="329" t="s">
        <v>175</v>
      </c>
      <c r="B11" s="330" t="s">
        <v>216</v>
      </c>
      <c r="C11" s="319">
        <v>0.41666666666666802</v>
      </c>
      <c r="D11" s="253">
        <v>45919</v>
      </c>
      <c r="E11" s="253">
        <v>45922</v>
      </c>
      <c r="F11" s="253">
        <v>45929</v>
      </c>
      <c r="G11" s="253">
        <v>45930</v>
      </c>
      <c r="H11" s="331" t="s">
        <v>89</v>
      </c>
    </row>
    <row r="12" spans="1:26" s="21" customFormat="1" ht="17.25" customHeight="1">
      <c r="A12" s="329" t="s">
        <v>188</v>
      </c>
      <c r="B12" s="330" t="s">
        <v>217</v>
      </c>
      <c r="C12" s="319">
        <v>0.41666666666666802</v>
      </c>
      <c r="D12" s="253">
        <v>45930</v>
      </c>
      <c r="E12" s="253">
        <v>45933</v>
      </c>
      <c r="F12" s="253">
        <v>45940</v>
      </c>
      <c r="G12" s="253">
        <v>45941</v>
      </c>
      <c r="H12" s="331"/>
    </row>
    <row r="13" spans="1:26" s="21" customFormat="1" ht="17.25" customHeight="1" thickBot="1">
      <c r="A13" s="99"/>
      <c r="B13" s="64"/>
      <c r="C13" s="303"/>
      <c r="D13" s="65"/>
      <c r="E13" s="65"/>
      <c r="F13" s="65"/>
      <c r="G13" s="65"/>
      <c r="H13" s="267"/>
    </row>
    <row r="15" spans="1:26" ht="17.25" thickBot="1"/>
    <row r="16" spans="1:26">
      <c r="A16" s="608" t="s">
        <v>59</v>
      </c>
      <c r="B16" s="612" t="s">
        <v>48</v>
      </c>
      <c r="C16" s="59" t="s">
        <v>60</v>
      </c>
      <c r="D16" s="59" t="s">
        <v>60</v>
      </c>
      <c r="E16" s="111" t="s">
        <v>61</v>
      </c>
      <c r="F16" s="614" t="s">
        <v>62</v>
      </c>
      <c r="G16" s="615"/>
      <c r="H16" s="615"/>
      <c r="I16" s="610" t="s">
        <v>63</v>
      </c>
    </row>
    <row r="17" spans="1:9">
      <c r="A17" s="609"/>
      <c r="B17" s="613"/>
      <c r="C17" s="200" t="s">
        <v>64</v>
      </c>
      <c r="D17" s="200" t="s">
        <v>65</v>
      </c>
      <c r="E17" s="201" t="s">
        <v>69</v>
      </c>
      <c r="F17" s="201" t="s">
        <v>70</v>
      </c>
      <c r="G17" s="201" t="s">
        <v>71</v>
      </c>
      <c r="H17" s="201" t="s">
        <v>94</v>
      </c>
      <c r="I17" s="611"/>
    </row>
    <row r="18" spans="1:9">
      <c r="A18" s="101" t="s">
        <v>184</v>
      </c>
      <c r="B18" s="61" t="s">
        <v>193</v>
      </c>
      <c r="C18" s="239" t="s">
        <v>145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4" t="s">
        <v>89</v>
      </c>
    </row>
    <row r="19" spans="1:9">
      <c r="A19" s="101" t="s">
        <v>158</v>
      </c>
      <c r="B19" s="61" t="s">
        <v>205</v>
      </c>
      <c r="C19" s="239" t="s">
        <v>145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4" t="s">
        <v>89</v>
      </c>
    </row>
    <row r="20" spans="1:9">
      <c r="A20" s="101" t="s">
        <v>184</v>
      </c>
      <c r="B20" s="61" t="s">
        <v>206</v>
      </c>
      <c r="C20" s="239" t="s">
        <v>145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4" t="s">
        <v>89</v>
      </c>
    </row>
    <row r="21" spans="1:9">
      <c r="A21" s="101" t="s">
        <v>188</v>
      </c>
      <c r="B21" s="61" t="s">
        <v>217</v>
      </c>
      <c r="C21" s="239" t="s">
        <v>145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4" t="s">
        <v>89</v>
      </c>
    </row>
    <row r="22" spans="1:9" ht="17.25" thickBot="1">
      <c r="A22" s="99" t="s">
        <v>158</v>
      </c>
      <c r="B22" s="64" t="s">
        <v>190</v>
      </c>
      <c r="C22" s="315" t="s">
        <v>145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7" t="s">
        <v>89</v>
      </c>
    </row>
    <row r="24" spans="1:9">
      <c r="A24" s="78" t="s">
        <v>88</v>
      </c>
    </row>
  </sheetData>
  <mergeCells count="12">
    <mergeCell ref="I16:I17"/>
    <mergeCell ref="A16:A17"/>
    <mergeCell ref="B16:B17"/>
    <mergeCell ref="F6:G6"/>
    <mergeCell ref="H6:H7"/>
    <mergeCell ref="F16:H16"/>
    <mergeCell ref="B6:B7"/>
    <mergeCell ref="A1:H1"/>
    <mergeCell ref="A2:H2"/>
    <mergeCell ref="A3:H3"/>
    <mergeCell ref="A4:H4"/>
    <mergeCell ref="A6:A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3" customWidth="1"/>
    <col min="2" max="2" width="7.125" style="123" customWidth="1"/>
    <col min="3" max="3" width="3.875" style="123" customWidth="1"/>
    <col min="4" max="4" width="8.875" style="123" customWidth="1"/>
    <col min="5" max="5" width="9.125" style="123" customWidth="1"/>
    <col min="6" max="6" width="11.5" style="123" customWidth="1"/>
    <col min="7" max="7" width="9" style="123" customWidth="1"/>
    <col min="8" max="8" width="9.875" style="123" customWidth="1"/>
    <col min="9" max="9" width="16.75" style="123" customWidth="1"/>
    <col min="10" max="16384" width="9" style="123"/>
  </cols>
  <sheetData>
    <row r="1" spans="1:9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  <c r="I1" s="507"/>
    </row>
    <row r="2" spans="1:9" s="113" customFormat="1" ht="18.75">
      <c r="A2" s="508" t="s">
        <v>81</v>
      </c>
      <c r="B2" s="508"/>
      <c r="C2" s="508"/>
      <c r="D2" s="508"/>
      <c r="E2" s="508"/>
      <c r="F2" s="508"/>
      <c r="G2" s="508"/>
      <c r="H2" s="508"/>
      <c r="I2" s="508"/>
    </row>
    <row r="3" spans="1:9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509"/>
    </row>
    <row r="4" spans="1:9" s="124" customFormat="1" ht="23.25" customHeight="1" thickTop="1">
      <c r="A4" s="512" t="s">
        <v>53</v>
      </c>
      <c r="B4" s="512"/>
      <c r="C4" s="512"/>
      <c r="D4" s="512"/>
      <c r="E4" s="512"/>
      <c r="F4" s="512"/>
      <c r="G4" s="512"/>
      <c r="H4" s="512"/>
      <c r="I4" s="512"/>
    </row>
    <row r="5" spans="1:9" s="124" customFormat="1" ht="21.75" customHeight="1" thickBot="1">
      <c r="A5" s="125" t="s">
        <v>44</v>
      </c>
      <c r="B5" s="126"/>
      <c r="C5" s="126"/>
      <c r="D5" s="113"/>
      <c r="E5" s="127"/>
      <c r="F5" s="113"/>
      <c r="G5" s="113"/>
      <c r="H5" s="118" t="s">
        <v>2</v>
      </c>
      <c r="I5" s="128">
        <f ca="1">TODAY()</f>
        <v>46016</v>
      </c>
    </row>
    <row r="6" spans="1:9" ht="26.25" customHeight="1">
      <c r="A6" s="166" t="s">
        <v>1</v>
      </c>
      <c r="B6" s="510" t="s">
        <v>48</v>
      </c>
      <c r="C6" s="510"/>
      <c r="D6" s="510" t="s">
        <v>0</v>
      </c>
      <c r="E6" s="510"/>
      <c r="F6" s="384" t="s">
        <v>54</v>
      </c>
      <c r="G6" s="511" t="s">
        <v>41</v>
      </c>
      <c r="H6" s="511"/>
      <c r="I6" s="167" t="s">
        <v>45</v>
      </c>
    </row>
    <row r="7" spans="1:9" s="129" customFormat="1" ht="18.75" customHeight="1">
      <c r="A7" s="168" t="s">
        <v>176</v>
      </c>
      <c r="B7" s="161">
        <v>2106</v>
      </c>
      <c r="C7" s="162" t="s">
        <v>46</v>
      </c>
      <c r="D7" s="163" t="s">
        <v>132</v>
      </c>
      <c r="E7" s="164">
        <v>45697</v>
      </c>
      <c r="F7" s="164">
        <v>45701</v>
      </c>
      <c r="G7" s="165" t="s">
        <v>58</v>
      </c>
      <c r="H7" s="164">
        <v>45695</v>
      </c>
      <c r="I7" s="504" t="s">
        <v>139</v>
      </c>
    </row>
    <row r="8" spans="1:9" s="129" customFormat="1" ht="18.75" customHeight="1">
      <c r="A8" s="168" t="s">
        <v>179</v>
      </c>
      <c r="B8" s="161">
        <v>1105</v>
      </c>
      <c r="C8" s="162" t="s">
        <v>46</v>
      </c>
      <c r="D8" s="163" t="s">
        <v>132</v>
      </c>
      <c r="E8" s="164">
        <v>45704</v>
      </c>
      <c r="F8" s="164">
        <v>45708</v>
      </c>
      <c r="G8" s="165" t="s">
        <v>58</v>
      </c>
      <c r="H8" s="164">
        <v>45702</v>
      </c>
      <c r="I8" s="505"/>
    </row>
    <row r="9" spans="1:9" s="129" customFormat="1" ht="18.75" customHeight="1">
      <c r="A9" s="169" t="s">
        <v>179</v>
      </c>
      <c r="B9" s="161">
        <v>1106</v>
      </c>
      <c r="C9" s="162" t="s">
        <v>46</v>
      </c>
      <c r="D9" s="163" t="s">
        <v>141</v>
      </c>
      <c r="E9" s="164">
        <v>45711</v>
      </c>
      <c r="F9" s="164">
        <v>45715</v>
      </c>
      <c r="G9" s="165" t="s">
        <v>58</v>
      </c>
      <c r="H9" s="164">
        <v>45709</v>
      </c>
      <c r="I9" s="505"/>
    </row>
    <row r="10" spans="1:9" s="129" customFormat="1" ht="18.75" customHeight="1">
      <c r="A10" s="169" t="s">
        <v>177</v>
      </c>
      <c r="B10" s="161">
        <v>1507</v>
      </c>
      <c r="C10" s="162" t="s">
        <v>46</v>
      </c>
      <c r="D10" s="163" t="s">
        <v>141</v>
      </c>
      <c r="E10" s="164">
        <v>45718</v>
      </c>
      <c r="F10" s="164">
        <v>45723</v>
      </c>
      <c r="G10" s="165" t="s">
        <v>58</v>
      </c>
      <c r="H10" s="164">
        <v>45716</v>
      </c>
      <c r="I10" s="505"/>
    </row>
    <row r="11" spans="1:9" s="129" customFormat="1" ht="18.75" customHeight="1" thickBot="1">
      <c r="A11" s="385"/>
      <c r="B11" s="386"/>
      <c r="C11" s="387"/>
      <c r="D11" s="388"/>
      <c r="E11" s="389"/>
      <c r="F11" s="389"/>
      <c r="G11" s="386"/>
      <c r="H11" s="387"/>
      <c r="I11" s="506"/>
    </row>
    <row r="13" spans="1:9">
      <c r="A13" s="122" t="s">
        <v>88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9"/>
  <sheetViews>
    <sheetView zoomScaleNormal="100" workbookViewId="0">
      <selection activeCell="A20" sqref="A20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  <c r="I2" s="517"/>
      <c r="J2" s="517"/>
    </row>
    <row r="3" spans="1:10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  <c r="I3" s="518"/>
      <c r="J3" s="518"/>
    </row>
    <row r="4" spans="1:10" s="4" customFormat="1" ht="21" thickTop="1">
      <c r="A4" s="520" t="s">
        <v>5</v>
      </c>
      <c r="B4" s="520"/>
      <c r="C4" s="520"/>
      <c r="D4" s="520"/>
      <c r="E4" s="520"/>
      <c r="F4" s="520"/>
      <c r="G4" s="520"/>
      <c r="H4" s="520"/>
      <c r="I4" s="520"/>
      <c r="J4" s="520"/>
    </row>
    <row r="5" spans="1:10">
      <c r="A5" s="6"/>
    </row>
    <row r="6" spans="1:10" ht="17.25" thickBot="1">
      <c r="A6" s="9" t="s">
        <v>36</v>
      </c>
      <c r="H6" s="92"/>
      <c r="I6" s="90" t="s">
        <v>2</v>
      </c>
      <c r="J6" s="91">
        <f ca="1">TODAY()</f>
        <v>46016</v>
      </c>
    </row>
    <row r="7" spans="1:10" s="60" customFormat="1" ht="39" customHeight="1">
      <c r="A7" s="170" t="s">
        <v>1</v>
      </c>
      <c r="B7" s="171" t="s">
        <v>48</v>
      </c>
      <c r="C7" s="519" t="s">
        <v>49</v>
      </c>
      <c r="D7" s="519"/>
      <c r="E7" s="494" t="s">
        <v>118</v>
      </c>
      <c r="F7" s="172" t="s">
        <v>96</v>
      </c>
      <c r="G7" s="172" t="s">
        <v>32</v>
      </c>
      <c r="H7" s="521" t="s">
        <v>108</v>
      </c>
      <c r="I7" s="521"/>
      <c r="J7" s="173" t="s">
        <v>86</v>
      </c>
    </row>
    <row r="8" spans="1:10" s="20" customFormat="1" ht="20.25" customHeight="1">
      <c r="A8" s="97" t="s">
        <v>235</v>
      </c>
      <c r="B8" s="96" t="s">
        <v>260</v>
      </c>
      <c r="C8" s="61" t="s">
        <v>141</v>
      </c>
      <c r="D8" s="297">
        <v>46019</v>
      </c>
      <c r="E8" s="297"/>
      <c r="F8" s="297">
        <v>46023</v>
      </c>
      <c r="G8" s="297"/>
      <c r="H8" s="88" t="s">
        <v>58</v>
      </c>
      <c r="I8" s="100">
        <v>46017</v>
      </c>
      <c r="J8" s="513" t="s">
        <v>127</v>
      </c>
    </row>
    <row r="9" spans="1:10" s="20" customFormat="1" ht="20.25" customHeight="1">
      <c r="A9" s="97" t="s">
        <v>158</v>
      </c>
      <c r="B9" s="96" t="s">
        <v>269</v>
      </c>
      <c r="C9" s="61" t="s">
        <v>132</v>
      </c>
      <c r="D9" s="297">
        <v>45660</v>
      </c>
      <c r="E9" s="297">
        <v>45663</v>
      </c>
      <c r="F9" s="297"/>
      <c r="G9" s="297">
        <v>45665</v>
      </c>
      <c r="H9" s="88" t="s">
        <v>307</v>
      </c>
      <c r="I9" s="100">
        <v>45658</v>
      </c>
      <c r="J9" s="514"/>
    </row>
    <row r="10" spans="1:10" s="20" customFormat="1" ht="20.25" customHeight="1">
      <c r="A10" s="97" t="s">
        <v>308</v>
      </c>
      <c r="B10" s="96" t="s">
        <v>309</v>
      </c>
      <c r="C10" s="61" t="s">
        <v>157</v>
      </c>
      <c r="D10" s="297">
        <v>45664</v>
      </c>
      <c r="E10" s="297"/>
      <c r="F10" s="297">
        <v>45668</v>
      </c>
      <c r="G10" s="297"/>
      <c r="H10" s="88" t="s">
        <v>310</v>
      </c>
      <c r="I10" s="100">
        <v>45662</v>
      </c>
      <c r="J10" s="514"/>
    </row>
    <row r="11" spans="1:10" s="20" customFormat="1" ht="20.25" customHeight="1">
      <c r="A11" s="97" t="s">
        <v>184</v>
      </c>
      <c r="B11" s="96" t="s">
        <v>311</v>
      </c>
      <c r="C11" s="61" t="s">
        <v>132</v>
      </c>
      <c r="D11" s="297">
        <v>45667</v>
      </c>
      <c r="E11" s="297">
        <v>45670</v>
      </c>
      <c r="F11" s="297"/>
      <c r="G11" s="297">
        <v>45672</v>
      </c>
      <c r="H11" s="88" t="s">
        <v>307</v>
      </c>
      <c r="I11" s="100">
        <v>45665</v>
      </c>
      <c r="J11" s="514"/>
    </row>
    <row r="12" spans="1:10" s="20" customFormat="1" ht="20.25" customHeight="1">
      <c r="A12" s="97" t="s">
        <v>312</v>
      </c>
      <c r="B12" s="96" t="s">
        <v>313</v>
      </c>
      <c r="C12" s="61" t="s">
        <v>157</v>
      </c>
      <c r="D12" s="297">
        <v>45671</v>
      </c>
      <c r="E12" s="297"/>
      <c r="F12" s="297">
        <v>45675</v>
      </c>
      <c r="G12" s="297"/>
      <c r="H12" s="88" t="s">
        <v>310</v>
      </c>
      <c r="I12" s="100">
        <v>45669</v>
      </c>
      <c r="J12" s="514"/>
    </row>
    <row r="13" spans="1:10" s="20" customFormat="1" ht="20.25" customHeight="1">
      <c r="A13" s="97" t="s">
        <v>314</v>
      </c>
      <c r="B13" s="96" t="s">
        <v>315</v>
      </c>
      <c r="C13" s="61" t="s">
        <v>144</v>
      </c>
      <c r="D13" s="297">
        <v>45670</v>
      </c>
      <c r="E13" s="297">
        <v>45673</v>
      </c>
      <c r="F13" s="297"/>
      <c r="G13" s="297">
        <v>45675</v>
      </c>
      <c r="H13" s="88" t="s">
        <v>58</v>
      </c>
      <c r="I13" s="100">
        <v>45666</v>
      </c>
      <c r="J13" s="514"/>
    </row>
    <row r="14" spans="1:10" s="20" customFormat="1" ht="20.25" customHeight="1">
      <c r="A14" s="97" t="s">
        <v>192</v>
      </c>
      <c r="B14" s="96" t="s">
        <v>316</v>
      </c>
      <c r="C14" s="61" t="s">
        <v>144</v>
      </c>
      <c r="D14" s="297">
        <v>45677</v>
      </c>
      <c r="E14" s="297"/>
      <c r="F14" s="297">
        <v>45681</v>
      </c>
      <c r="G14" s="297"/>
      <c r="H14" s="88" t="s">
        <v>58</v>
      </c>
      <c r="I14" s="100">
        <v>45673</v>
      </c>
      <c r="J14" s="514"/>
    </row>
    <row r="15" spans="1:10" s="20" customFormat="1" ht="20.25" customHeight="1">
      <c r="A15" s="97" t="s">
        <v>204</v>
      </c>
      <c r="B15" s="96" t="s">
        <v>317</v>
      </c>
      <c r="C15" s="61" t="s">
        <v>135</v>
      </c>
      <c r="D15" s="297">
        <v>45679</v>
      </c>
      <c r="E15" s="297">
        <v>45682</v>
      </c>
      <c r="F15" s="297"/>
      <c r="G15" s="297">
        <v>45684</v>
      </c>
      <c r="H15" s="88" t="s">
        <v>318</v>
      </c>
      <c r="I15" s="100">
        <v>45677</v>
      </c>
      <c r="J15" s="514"/>
    </row>
    <row r="16" spans="1:10" s="20" customFormat="1" ht="20.25" customHeight="1">
      <c r="A16" s="97" t="s">
        <v>158</v>
      </c>
      <c r="B16" s="96" t="s">
        <v>287</v>
      </c>
      <c r="C16" s="61" t="s">
        <v>132</v>
      </c>
      <c r="D16" s="297">
        <v>45681</v>
      </c>
      <c r="E16" s="297"/>
      <c r="F16" s="297">
        <v>45685</v>
      </c>
      <c r="G16" s="297"/>
      <c r="H16" s="88" t="s">
        <v>307</v>
      </c>
      <c r="I16" s="100">
        <v>45679</v>
      </c>
      <c r="J16" s="514"/>
    </row>
    <row r="17" spans="1:10" s="20" customFormat="1" ht="20.25" customHeight="1">
      <c r="A17" s="97" t="s">
        <v>261</v>
      </c>
      <c r="B17" s="96" t="s">
        <v>319</v>
      </c>
      <c r="C17" s="61" t="s">
        <v>137</v>
      </c>
      <c r="D17" s="297">
        <v>45683</v>
      </c>
      <c r="E17" s="297">
        <v>45686</v>
      </c>
      <c r="F17" s="297"/>
      <c r="G17" s="297">
        <v>45688</v>
      </c>
      <c r="H17" s="88" t="s">
        <v>58</v>
      </c>
      <c r="I17" s="100">
        <v>45680</v>
      </c>
      <c r="J17" s="514"/>
    </row>
    <row r="18" spans="1:10" s="20" customFormat="1" ht="20.25" customHeight="1">
      <c r="A18" s="97" t="s">
        <v>184</v>
      </c>
      <c r="B18" s="96" t="s">
        <v>320</v>
      </c>
      <c r="C18" s="61" t="s">
        <v>157</v>
      </c>
      <c r="D18" s="297">
        <v>45688</v>
      </c>
      <c r="E18" s="297"/>
      <c r="F18" s="297">
        <v>45692</v>
      </c>
      <c r="G18" s="297"/>
      <c r="H18" s="88" t="s">
        <v>310</v>
      </c>
      <c r="I18" s="100">
        <v>45686</v>
      </c>
      <c r="J18" s="514"/>
    </row>
    <row r="19" spans="1:10" s="20" customFormat="1" ht="20.25" customHeight="1" thickBot="1">
      <c r="A19" s="270"/>
      <c r="B19" s="271"/>
      <c r="C19" s="64"/>
      <c r="D19" s="298"/>
      <c r="E19" s="298"/>
      <c r="F19" s="298"/>
      <c r="G19" s="298"/>
      <c r="H19" s="265"/>
      <c r="I19" s="272"/>
      <c r="J19" s="515"/>
    </row>
  </sheetData>
  <mergeCells count="7">
    <mergeCell ref="J8:J19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4" sqref="A14"/>
    </sheetView>
  </sheetViews>
  <sheetFormatPr defaultRowHeight="16.5"/>
  <cols>
    <col min="1" max="1" width="18.125" style="18" customWidth="1"/>
    <col min="2" max="2" width="10.875" style="18" customWidth="1"/>
    <col min="3" max="3" width="4.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320"/>
      <c r="T1" s="320"/>
      <c r="U1" s="320"/>
      <c r="V1" s="320"/>
      <c r="W1" s="320"/>
      <c r="X1" s="320"/>
      <c r="Y1" s="320"/>
    </row>
    <row r="2" spans="1:30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321"/>
      <c r="T2" s="321"/>
      <c r="U2" s="321"/>
      <c r="V2" s="321"/>
      <c r="W2" s="321"/>
      <c r="X2" s="321"/>
      <c r="Y2" s="321"/>
    </row>
    <row r="3" spans="1:30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321"/>
      <c r="T3" s="321"/>
      <c r="U3" s="321"/>
      <c r="V3" s="321"/>
      <c r="W3" s="321"/>
      <c r="X3" s="321"/>
      <c r="Y3" s="321"/>
    </row>
    <row r="4" spans="1:30" s="13" customFormat="1" ht="18.75" customHeight="1" thickTop="1">
      <c r="A4" s="520" t="s">
        <v>7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322"/>
      <c r="T4" s="322"/>
      <c r="U4" s="322"/>
      <c r="V4" s="322"/>
      <c r="W4" s="322"/>
      <c r="X4" s="322"/>
      <c r="Y4" s="322"/>
    </row>
    <row r="5" spans="1:30">
      <c r="A5" s="10" t="s">
        <v>36</v>
      </c>
    </row>
    <row r="6" spans="1:30" ht="17.25" thickBot="1">
      <c r="O6" s="90" t="s">
        <v>2</v>
      </c>
      <c r="P6" s="89">
        <f ca="1">TODAY()</f>
        <v>46016</v>
      </c>
    </row>
    <row r="7" spans="1:30" s="60" customFormat="1" ht="121.5" customHeight="1">
      <c r="A7" s="323" t="s">
        <v>1</v>
      </c>
      <c r="B7" s="344" t="s">
        <v>3</v>
      </c>
      <c r="C7" s="524" t="s">
        <v>0</v>
      </c>
      <c r="D7" s="524"/>
      <c r="E7" s="344" t="s">
        <v>142</v>
      </c>
      <c r="F7" s="344" t="s">
        <v>147</v>
      </c>
      <c r="G7" s="344" t="s">
        <v>148</v>
      </c>
      <c r="H7" s="344" t="s">
        <v>149</v>
      </c>
      <c r="I7" s="344" t="s">
        <v>150</v>
      </c>
      <c r="J7" s="344" t="s">
        <v>151</v>
      </c>
      <c r="K7" s="344" t="s">
        <v>152</v>
      </c>
      <c r="L7" s="344" t="s">
        <v>153</v>
      </c>
      <c r="M7" s="344" t="s">
        <v>154</v>
      </c>
      <c r="N7" s="525" t="s">
        <v>75</v>
      </c>
      <c r="O7" s="525"/>
      <c r="P7" s="324" t="s">
        <v>86</v>
      </c>
    </row>
    <row r="8" spans="1:30" s="60" customFormat="1" ht="22.5" customHeight="1">
      <c r="A8" s="174" t="s">
        <v>271</v>
      </c>
      <c r="B8" s="93" t="s">
        <v>203</v>
      </c>
      <c r="C8" s="93" t="s">
        <v>137</v>
      </c>
      <c r="D8" s="94">
        <v>46020</v>
      </c>
      <c r="E8" s="325">
        <v>46056</v>
      </c>
      <c r="F8" s="325">
        <v>46066</v>
      </c>
      <c r="G8" s="325">
        <v>46067</v>
      </c>
      <c r="H8" s="325">
        <v>46068</v>
      </c>
      <c r="I8" s="325">
        <v>46069</v>
      </c>
      <c r="J8" s="325">
        <v>46070</v>
      </c>
      <c r="K8" s="325">
        <v>46071</v>
      </c>
      <c r="L8" s="325">
        <v>46072</v>
      </c>
      <c r="M8" s="325">
        <v>46073</v>
      </c>
      <c r="N8" s="339">
        <v>0.625</v>
      </c>
      <c r="O8" s="325">
        <v>46022</v>
      </c>
      <c r="P8" s="522" t="s">
        <v>143</v>
      </c>
    </row>
    <row r="9" spans="1:30" s="60" customFormat="1" ht="22.5" customHeight="1">
      <c r="A9" s="174" t="s">
        <v>338</v>
      </c>
      <c r="B9" s="93" t="s">
        <v>342</v>
      </c>
      <c r="C9" s="93" t="s">
        <v>137</v>
      </c>
      <c r="D9" s="94">
        <v>46027</v>
      </c>
      <c r="E9" s="325">
        <v>46063</v>
      </c>
      <c r="F9" s="325">
        <v>46073</v>
      </c>
      <c r="G9" s="325">
        <v>46074</v>
      </c>
      <c r="H9" s="325">
        <v>46075</v>
      </c>
      <c r="I9" s="325">
        <v>46076</v>
      </c>
      <c r="J9" s="325">
        <v>46077</v>
      </c>
      <c r="K9" s="325">
        <v>46078</v>
      </c>
      <c r="L9" s="325">
        <v>46079</v>
      </c>
      <c r="M9" s="325">
        <v>46080</v>
      </c>
      <c r="N9" s="339">
        <v>0.625</v>
      </c>
      <c r="O9" s="325">
        <v>46030</v>
      </c>
      <c r="P9" s="522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4" t="s">
        <v>339</v>
      </c>
      <c r="B10" s="93" t="s">
        <v>343</v>
      </c>
      <c r="C10" s="93" t="s">
        <v>137</v>
      </c>
      <c r="D10" s="94">
        <v>46034</v>
      </c>
      <c r="E10" s="325">
        <v>46070</v>
      </c>
      <c r="F10" s="325">
        <v>46080</v>
      </c>
      <c r="G10" s="325">
        <v>46081</v>
      </c>
      <c r="H10" s="325">
        <v>46082</v>
      </c>
      <c r="I10" s="325">
        <v>46083</v>
      </c>
      <c r="J10" s="325">
        <v>46084</v>
      </c>
      <c r="K10" s="325">
        <v>46085</v>
      </c>
      <c r="L10" s="325">
        <v>46086</v>
      </c>
      <c r="M10" s="325">
        <v>46087</v>
      </c>
      <c r="N10" s="339">
        <v>0.625</v>
      </c>
      <c r="O10" s="325">
        <v>46037</v>
      </c>
      <c r="P10" s="522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4" t="s">
        <v>340</v>
      </c>
      <c r="B11" s="93" t="s">
        <v>203</v>
      </c>
      <c r="C11" s="93" t="s">
        <v>137</v>
      </c>
      <c r="D11" s="94">
        <v>46041</v>
      </c>
      <c r="E11" s="325">
        <v>46077</v>
      </c>
      <c r="F11" s="325">
        <v>46087</v>
      </c>
      <c r="G11" s="325">
        <v>46088</v>
      </c>
      <c r="H11" s="325">
        <v>46089</v>
      </c>
      <c r="I11" s="325">
        <v>46090</v>
      </c>
      <c r="J11" s="325">
        <v>46091</v>
      </c>
      <c r="K11" s="325">
        <v>46092</v>
      </c>
      <c r="L11" s="325">
        <v>46093</v>
      </c>
      <c r="M11" s="325">
        <v>46094</v>
      </c>
      <c r="N11" s="339">
        <v>0.625</v>
      </c>
      <c r="O11" s="325">
        <v>46044</v>
      </c>
      <c r="P11" s="522"/>
    </row>
    <row r="12" spans="1:30" s="268" customFormat="1" ht="22.5" customHeight="1" thickBot="1">
      <c r="A12" s="294" t="s">
        <v>341</v>
      </c>
      <c r="B12" s="295" t="s">
        <v>344</v>
      </c>
      <c r="C12" s="295" t="s">
        <v>137</v>
      </c>
      <c r="D12" s="141">
        <v>45683</v>
      </c>
      <c r="E12" s="326">
        <v>45719</v>
      </c>
      <c r="F12" s="326">
        <v>45729</v>
      </c>
      <c r="G12" s="326">
        <v>45730</v>
      </c>
      <c r="H12" s="326">
        <v>45731</v>
      </c>
      <c r="I12" s="326">
        <v>45732</v>
      </c>
      <c r="J12" s="326">
        <v>45733</v>
      </c>
      <c r="K12" s="326">
        <v>45734</v>
      </c>
      <c r="L12" s="326">
        <v>45735</v>
      </c>
      <c r="M12" s="326">
        <v>45736</v>
      </c>
      <c r="N12" s="327">
        <v>0.625</v>
      </c>
      <c r="O12" s="326">
        <v>46051</v>
      </c>
      <c r="P12" s="523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2" t="s">
        <v>88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5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46"/>
  <sheetViews>
    <sheetView zoomScaleNormal="100" workbookViewId="0">
      <selection activeCell="A46" sqref="A46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16" t="s">
        <v>76</v>
      </c>
      <c r="B1" s="516"/>
      <c r="C1" s="516"/>
      <c r="D1" s="516"/>
      <c r="E1" s="516"/>
      <c r="F1" s="516"/>
      <c r="G1" s="516"/>
      <c r="H1" s="516"/>
    </row>
    <row r="2" spans="1:11" s="67" customFormat="1" ht="18.75">
      <c r="A2" s="517" t="s">
        <v>230</v>
      </c>
      <c r="B2" s="517"/>
      <c r="C2" s="517"/>
      <c r="D2" s="517"/>
      <c r="E2" s="517"/>
      <c r="F2" s="517"/>
      <c r="G2" s="517"/>
      <c r="H2" s="517"/>
    </row>
    <row r="3" spans="1:11" s="67" customFormat="1" ht="19.5" thickBot="1">
      <c r="A3" s="518" t="s">
        <v>82</v>
      </c>
      <c r="B3" s="518"/>
      <c r="C3" s="518"/>
      <c r="D3" s="518"/>
      <c r="E3" s="518"/>
      <c r="F3" s="518"/>
      <c r="G3" s="518"/>
      <c r="H3" s="518"/>
    </row>
    <row r="4" spans="1:11" s="4" customFormat="1" ht="18" customHeight="1" thickTop="1">
      <c r="A4" s="520" t="s">
        <v>8</v>
      </c>
      <c r="B4" s="520"/>
      <c r="C4" s="520"/>
      <c r="D4" s="520"/>
      <c r="E4" s="520"/>
      <c r="F4" s="520"/>
      <c r="G4" s="520"/>
      <c r="H4" s="520"/>
    </row>
    <row r="5" spans="1:11" s="1" customFormat="1" ht="12.75">
      <c r="K5" s="352"/>
    </row>
    <row r="6" spans="1:11" s="1" customFormat="1" ht="15.75">
      <c r="A6" s="10" t="s">
        <v>36</v>
      </c>
      <c r="G6" s="90" t="s">
        <v>2</v>
      </c>
      <c r="H6" s="89">
        <f ca="1">TODAY()</f>
        <v>46016</v>
      </c>
    </row>
    <row r="7" spans="1:11" ht="15" thickBot="1"/>
    <row r="8" spans="1:11" ht="25.5">
      <c r="A8" s="176" t="s">
        <v>1</v>
      </c>
      <c r="B8" s="177" t="s">
        <v>3</v>
      </c>
      <c r="C8" s="526" t="s">
        <v>0</v>
      </c>
      <c r="D8" s="526"/>
      <c r="E8" s="178" t="s">
        <v>67</v>
      </c>
      <c r="F8" s="527" t="s">
        <v>75</v>
      </c>
      <c r="G8" s="527"/>
      <c r="H8" s="179" t="s">
        <v>85</v>
      </c>
    </row>
    <row r="9" spans="1:11" ht="17.25" customHeight="1">
      <c r="A9" s="436" t="s">
        <v>198</v>
      </c>
      <c r="B9" s="175" t="s">
        <v>296</v>
      </c>
      <c r="C9" s="105" t="s">
        <v>132</v>
      </c>
      <c r="D9" s="102">
        <v>45660</v>
      </c>
      <c r="E9" s="75">
        <v>45665</v>
      </c>
      <c r="F9" s="214" t="s">
        <v>159</v>
      </c>
      <c r="G9" s="75">
        <v>45659</v>
      </c>
      <c r="H9" s="531" t="s">
        <v>127</v>
      </c>
    </row>
    <row r="10" spans="1:11" ht="17.25" customHeight="1">
      <c r="A10" s="104" t="s">
        <v>262</v>
      </c>
      <c r="B10" s="103" t="s">
        <v>297</v>
      </c>
      <c r="C10" s="105" t="s">
        <v>132</v>
      </c>
      <c r="D10" s="62">
        <v>45667</v>
      </c>
      <c r="E10" s="75">
        <v>45672</v>
      </c>
      <c r="F10" s="214" t="s">
        <v>138</v>
      </c>
      <c r="G10" s="75">
        <v>45665</v>
      </c>
      <c r="H10" s="531"/>
    </row>
    <row r="11" spans="1:11" ht="17.25" customHeight="1">
      <c r="A11" s="104" t="s">
        <v>191</v>
      </c>
      <c r="B11" s="103" t="s">
        <v>298</v>
      </c>
      <c r="C11" s="105" t="s">
        <v>132</v>
      </c>
      <c r="D11" s="62">
        <v>45674</v>
      </c>
      <c r="E11" s="75">
        <v>45679</v>
      </c>
      <c r="F11" s="214" t="s">
        <v>138</v>
      </c>
      <c r="G11" s="75">
        <v>45672</v>
      </c>
      <c r="H11" s="531"/>
    </row>
    <row r="12" spans="1:11" ht="17.25" customHeight="1">
      <c r="A12" s="340" t="s">
        <v>198</v>
      </c>
      <c r="B12" s="341" t="s">
        <v>298</v>
      </c>
      <c r="C12" s="333" t="s">
        <v>132</v>
      </c>
      <c r="D12" s="253">
        <v>45681</v>
      </c>
      <c r="E12" s="342">
        <v>45686</v>
      </c>
      <c r="F12" s="343" t="s">
        <v>138</v>
      </c>
      <c r="G12" s="342">
        <v>45679</v>
      </c>
      <c r="H12" s="532"/>
    </row>
    <row r="13" spans="1:11" ht="17.25" customHeight="1" thickBot="1">
      <c r="A13" s="435" t="s">
        <v>262</v>
      </c>
      <c r="B13" s="354" t="s">
        <v>299</v>
      </c>
      <c r="C13" s="355" t="s">
        <v>132</v>
      </c>
      <c r="D13" s="65">
        <v>45688</v>
      </c>
      <c r="E13" s="245">
        <v>45693</v>
      </c>
      <c r="F13" s="274" t="s">
        <v>138</v>
      </c>
      <c r="G13" s="245">
        <v>45686</v>
      </c>
      <c r="H13" s="533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49" t="s">
        <v>1</v>
      </c>
      <c r="B16" s="248" t="s">
        <v>3</v>
      </c>
      <c r="C16" s="534" t="s">
        <v>0</v>
      </c>
      <c r="D16" s="534"/>
      <c r="E16" s="178" t="s">
        <v>115</v>
      </c>
      <c r="F16" s="535" t="s">
        <v>110</v>
      </c>
      <c r="G16" s="535"/>
      <c r="H16" s="250" t="s">
        <v>85</v>
      </c>
    </row>
    <row r="17" spans="1:8" ht="14.25" customHeight="1">
      <c r="A17" s="436" t="s">
        <v>232</v>
      </c>
      <c r="B17" s="240" t="s">
        <v>270</v>
      </c>
      <c r="C17" s="105" t="s">
        <v>137</v>
      </c>
      <c r="D17" s="251">
        <v>46020</v>
      </c>
      <c r="E17" s="94">
        <v>46028</v>
      </c>
      <c r="F17" s="88">
        <v>0.66666666666666663</v>
      </c>
      <c r="G17" s="94">
        <v>46017</v>
      </c>
      <c r="H17" s="531" t="s">
        <v>120</v>
      </c>
    </row>
    <row r="18" spans="1:8">
      <c r="A18" s="180" t="s">
        <v>290</v>
      </c>
      <c r="B18" s="105" t="s">
        <v>291</v>
      </c>
      <c r="C18" s="105" t="s">
        <v>141</v>
      </c>
      <c r="D18" s="62">
        <v>45661</v>
      </c>
      <c r="E18" s="94">
        <v>45669</v>
      </c>
      <c r="F18" s="88">
        <v>0.66666666666666663</v>
      </c>
      <c r="G18" s="94">
        <v>45659</v>
      </c>
      <c r="H18" s="531"/>
    </row>
    <row r="19" spans="1:8">
      <c r="A19" s="180" t="s">
        <v>292</v>
      </c>
      <c r="B19" s="105" t="s">
        <v>293</v>
      </c>
      <c r="C19" s="105" t="s">
        <v>132</v>
      </c>
      <c r="D19" s="62">
        <v>45667</v>
      </c>
      <c r="E19" s="94">
        <v>45675</v>
      </c>
      <c r="F19" s="88">
        <v>0.66666666666666663</v>
      </c>
      <c r="G19" s="94">
        <v>45665</v>
      </c>
      <c r="H19" s="531"/>
    </row>
    <row r="20" spans="1:8">
      <c r="A20" s="332" t="s">
        <v>232</v>
      </c>
      <c r="B20" s="333" t="s">
        <v>294</v>
      </c>
      <c r="C20" s="333" t="s">
        <v>141</v>
      </c>
      <c r="D20" s="253">
        <v>45675</v>
      </c>
      <c r="E20" s="307">
        <v>45683</v>
      </c>
      <c r="F20" s="334">
        <v>0.66666666666666663</v>
      </c>
      <c r="G20" s="307">
        <v>45673</v>
      </c>
      <c r="H20" s="532"/>
    </row>
    <row r="21" spans="1:8">
      <c r="A21" s="332" t="s">
        <v>290</v>
      </c>
      <c r="B21" s="333" t="s">
        <v>295</v>
      </c>
      <c r="C21" s="333" t="s">
        <v>137</v>
      </c>
      <c r="D21" s="253">
        <v>45683</v>
      </c>
      <c r="E21" s="307">
        <v>45691</v>
      </c>
      <c r="F21" s="334">
        <v>0.66666666666666663</v>
      </c>
      <c r="G21" s="307">
        <v>45680</v>
      </c>
      <c r="H21" s="532"/>
    </row>
    <row r="22" spans="1:8" ht="15" thickBot="1">
      <c r="A22" s="355"/>
      <c r="B22" s="355"/>
      <c r="C22" s="355"/>
      <c r="D22" s="65"/>
      <c r="E22" s="141"/>
      <c r="F22" s="265"/>
      <c r="G22" s="141"/>
      <c r="H22" s="533"/>
    </row>
    <row r="24" spans="1:8" ht="15" thickBot="1"/>
    <row r="25" spans="1:8" ht="25.5">
      <c r="A25" s="176" t="s">
        <v>1</v>
      </c>
      <c r="B25" s="177" t="s">
        <v>3</v>
      </c>
      <c r="C25" s="526" t="s">
        <v>0</v>
      </c>
      <c r="D25" s="526"/>
      <c r="E25" s="178" t="s">
        <v>116</v>
      </c>
      <c r="F25" s="527" t="s">
        <v>110</v>
      </c>
      <c r="G25" s="527"/>
      <c r="H25" s="179" t="s">
        <v>85</v>
      </c>
    </row>
    <row r="26" spans="1:8" ht="14.25" customHeight="1">
      <c r="A26" s="180" t="s">
        <v>268</v>
      </c>
      <c r="B26" s="175" t="s">
        <v>269</v>
      </c>
      <c r="C26" s="105" t="s">
        <v>132</v>
      </c>
      <c r="D26" s="102">
        <v>46018</v>
      </c>
      <c r="E26" s="75">
        <v>46026</v>
      </c>
      <c r="F26" s="88">
        <v>0.66666666666666663</v>
      </c>
      <c r="G26" s="94">
        <v>46016</v>
      </c>
      <c r="H26" s="531" t="s">
        <v>121</v>
      </c>
    </row>
    <row r="27" spans="1:8">
      <c r="A27" s="450" t="s">
        <v>197</v>
      </c>
      <c r="B27" s="103" t="s">
        <v>286</v>
      </c>
      <c r="C27" s="105" t="s">
        <v>144</v>
      </c>
      <c r="D27" s="62">
        <v>45663</v>
      </c>
      <c r="E27" s="75">
        <v>45671</v>
      </c>
      <c r="F27" s="88">
        <v>0.41666666666666669</v>
      </c>
      <c r="G27" s="94">
        <v>45660</v>
      </c>
      <c r="H27" s="531"/>
    </row>
    <row r="28" spans="1:8">
      <c r="A28" s="104" t="s">
        <v>268</v>
      </c>
      <c r="B28" s="103" t="s">
        <v>287</v>
      </c>
      <c r="C28" s="105" t="s">
        <v>157</v>
      </c>
      <c r="D28" s="62">
        <v>45671</v>
      </c>
      <c r="E28" s="75">
        <v>45679</v>
      </c>
      <c r="F28" s="88">
        <v>0.41666666666666669</v>
      </c>
      <c r="G28" s="94">
        <v>45669</v>
      </c>
      <c r="H28" s="531"/>
    </row>
    <row r="29" spans="1:8">
      <c r="A29" s="340" t="s">
        <v>267</v>
      </c>
      <c r="B29" s="341" t="s">
        <v>288</v>
      </c>
      <c r="C29" s="333" t="s">
        <v>141</v>
      </c>
      <c r="D29" s="253">
        <v>45675</v>
      </c>
      <c r="E29" s="342">
        <v>45683</v>
      </c>
      <c r="F29" s="334">
        <v>0.66666666666666663</v>
      </c>
      <c r="G29" s="307">
        <v>45673</v>
      </c>
      <c r="H29" s="532"/>
    </row>
    <row r="30" spans="1:8">
      <c r="A30" s="340" t="s">
        <v>197</v>
      </c>
      <c r="B30" s="341" t="s">
        <v>289</v>
      </c>
      <c r="C30" s="333" t="s">
        <v>141</v>
      </c>
      <c r="D30" s="253">
        <v>45682</v>
      </c>
      <c r="E30" s="342">
        <v>45690</v>
      </c>
      <c r="F30" s="334">
        <v>0.66666666666666663</v>
      </c>
      <c r="G30" s="307">
        <v>45680</v>
      </c>
      <c r="H30" s="532"/>
    </row>
    <row r="31" spans="1:8" ht="15" thickBot="1">
      <c r="A31" s="435"/>
      <c r="B31" s="354"/>
      <c r="C31" s="355"/>
      <c r="D31" s="65"/>
      <c r="E31" s="245"/>
      <c r="F31" s="265"/>
      <c r="G31" s="141"/>
      <c r="H31" s="533"/>
    </row>
    <row r="33" spans="1:11" ht="15" thickBot="1"/>
    <row r="34" spans="1:11" ht="25.5">
      <c r="A34" s="185" t="s">
        <v>1</v>
      </c>
      <c r="B34" s="437" t="s">
        <v>3</v>
      </c>
      <c r="C34" s="528" t="s">
        <v>0</v>
      </c>
      <c r="D34" s="528"/>
      <c r="E34" s="257" t="s">
        <v>51</v>
      </c>
      <c r="F34" s="257" t="s">
        <v>124</v>
      </c>
      <c r="G34" s="257" t="s">
        <v>125</v>
      </c>
      <c r="H34" s="257" t="s">
        <v>126</v>
      </c>
      <c r="I34" s="528" t="s">
        <v>110</v>
      </c>
      <c r="J34" s="528"/>
      <c r="K34" s="187" t="s">
        <v>85</v>
      </c>
    </row>
    <row r="35" spans="1:11">
      <c r="A35" s="258" t="s">
        <v>183</v>
      </c>
      <c r="B35" s="256" t="s">
        <v>247</v>
      </c>
      <c r="C35" s="98" t="s">
        <v>137</v>
      </c>
      <c r="D35" s="62">
        <v>45662</v>
      </c>
      <c r="E35" s="75">
        <v>45665</v>
      </c>
      <c r="F35" s="75">
        <v>45674</v>
      </c>
      <c r="G35" s="75">
        <v>45676</v>
      </c>
      <c r="H35" s="75">
        <v>45678</v>
      </c>
      <c r="I35" s="214" t="s">
        <v>160</v>
      </c>
      <c r="J35" s="75">
        <v>45659</v>
      </c>
      <c r="K35" s="529" t="s">
        <v>131</v>
      </c>
    </row>
    <row r="36" spans="1:11">
      <c r="A36" s="258" t="s">
        <v>246</v>
      </c>
      <c r="B36" s="256" t="s">
        <v>248</v>
      </c>
      <c r="C36" s="98" t="s">
        <v>157</v>
      </c>
      <c r="D36" s="62">
        <v>45664</v>
      </c>
      <c r="E36" s="75">
        <v>45667</v>
      </c>
      <c r="F36" s="75">
        <v>45676</v>
      </c>
      <c r="G36" s="75">
        <v>45678</v>
      </c>
      <c r="H36" s="75">
        <v>45680</v>
      </c>
      <c r="I36" s="214" t="s">
        <v>250</v>
      </c>
      <c r="J36" s="75">
        <v>45662</v>
      </c>
      <c r="K36" s="529"/>
    </row>
    <row r="37" spans="1:11">
      <c r="A37" s="258" t="s">
        <v>268</v>
      </c>
      <c r="B37" s="256" t="s">
        <v>287</v>
      </c>
      <c r="C37" s="98" t="s">
        <v>137</v>
      </c>
      <c r="D37" s="62">
        <v>45669</v>
      </c>
      <c r="E37" s="75">
        <v>45672</v>
      </c>
      <c r="F37" s="75">
        <v>45681</v>
      </c>
      <c r="G37" s="75">
        <v>45683</v>
      </c>
      <c r="H37" s="75">
        <v>45685</v>
      </c>
      <c r="I37" s="214" t="s">
        <v>160</v>
      </c>
      <c r="J37" s="75">
        <v>45666</v>
      </c>
      <c r="K37" s="529"/>
    </row>
    <row r="38" spans="1:11">
      <c r="A38" s="258" t="s">
        <v>220</v>
      </c>
      <c r="B38" s="256" t="s">
        <v>300</v>
      </c>
      <c r="C38" s="98" t="s">
        <v>157</v>
      </c>
      <c r="D38" s="62">
        <v>45671</v>
      </c>
      <c r="E38" s="75">
        <v>45674</v>
      </c>
      <c r="F38" s="62">
        <v>45683</v>
      </c>
      <c r="G38" s="62">
        <v>45685</v>
      </c>
      <c r="H38" s="62">
        <v>45687</v>
      </c>
      <c r="I38" s="214" t="s">
        <v>250</v>
      </c>
      <c r="J38" s="75">
        <v>45669</v>
      </c>
      <c r="K38" s="529"/>
    </row>
    <row r="39" spans="1:11">
      <c r="A39" s="258" t="s">
        <v>301</v>
      </c>
      <c r="B39" s="256" t="s">
        <v>302</v>
      </c>
      <c r="C39" s="98" t="s">
        <v>137</v>
      </c>
      <c r="D39" s="62">
        <v>45676</v>
      </c>
      <c r="E39" s="75">
        <v>45679</v>
      </c>
      <c r="F39" s="75">
        <v>45688</v>
      </c>
      <c r="G39" s="75">
        <v>45690</v>
      </c>
      <c r="H39" s="75">
        <v>45692</v>
      </c>
      <c r="I39" s="214" t="s">
        <v>160</v>
      </c>
      <c r="J39" s="75">
        <v>45673</v>
      </c>
      <c r="K39" s="529"/>
    </row>
    <row r="40" spans="1:11">
      <c r="A40" s="258" t="s">
        <v>303</v>
      </c>
      <c r="B40" s="256" t="s">
        <v>294</v>
      </c>
      <c r="C40" s="98" t="s">
        <v>157</v>
      </c>
      <c r="D40" s="62">
        <v>45678</v>
      </c>
      <c r="E40" s="75">
        <v>45681</v>
      </c>
      <c r="F40" s="62">
        <v>45690</v>
      </c>
      <c r="G40" s="62">
        <v>45692</v>
      </c>
      <c r="H40" s="62">
        <v>45694</v>
      </c>
      <c r="I40" s="214" t="s">
        <v>250</v>
      </c>
      <c r="J40" s="75">
        <v>45676</v>
      </c>
      <c r="K40" s="529"/>
    </row>
    <row r="41" spans="1:11">
      <c r="A41" s="258" t="s">
        <v>221</v>
      </c>
      <c r="B41" s="256" t="s">
        <v>304</v>
      </c>
      <c r="C41" s="98" t="s">
        <v>137</v>
      </c>
      <c r="D41" s="62">
        <v>45683</v>
      </c>
      <c r="E41" s="75">
        <v>45686</v>
      </c>
      <c r="F41" s="62">
        <v>45695</v>
      </c>
      <c r="G41" s="62">
        <v>45697</v>
      </c>
      <c r="H41" s="62">
        <v>45699</v>
      </c>
      <c r="I41" s="214" t="s">
        <v>160</v>
      </c>
      <c r="J41" s="75">
        <v>45680</v>
      </c>
      <c r="K41" s="529"/>
    </row>
    <row r="42" spans="1:11">
      <c r="A42" s="258" t="s">
        <v>97</v>
      </c>
      <c r="B42" s="256" t="s">
        <v>248</v>
      </c>
      <c r="C42" s="98" t="s">
        <v>157</v>
      </c>
      <c r="D42" s="62">
        <v>45685</v>
      </c>
      <c r="E42" s="75">
        <v>45688</v>
      </c>
      <c r="F42" s="62">
        <v>45697</v>
      </c>
      <c r="G42" s="62">
        <v>45699</v>
      </c>
      <c r="H42" s="62">
        <v>45701</v>
      </c>
      <c r="I42" s="214" t="s">
        <v>250</v>
      </c>
      <c r="J42" s="75">
        <v>45683</v>
      </c>
      <c r="K42" s="529"/>
    </row>
    <row r="43" spans="1:11" s="252" customFormat="1">
      <c r="A43" s="258" t="s">
        <v>249</v>
      </c>
      <c r="B43" s="256" t="s">
        <v>305</v>
      </c>
      <c r="C43" s="98" t="s">
        <v>137</v>
      </c>
      <c r="D43" s="62">
        <v>45690</v>
      </c>
      <c r="E43" s="75">
        <v>45693</v>
      </c>
      <c r="F43" s="75">
        <v>45702</v>
      </c>
      <c r="G43" s="75">
        <v>45704</v>
      </c>
      <c r="H43" s="75">
        <v>45706</v>
      </c>
      <c r="I43" s="214" t="s">
        <v>160</v>
      </c>
      <c r="J43" s="75">
        <v>45687</v>
      </c>
      <c r="K43" s="529"/>
    </row>
    <row r="44" spans="1:11" s="252" customFormat="1" ht="15" thickBot="1">
      <c r="A44" s="438" t="s">
        <v>306</v>
      </c>
      <c r="B44" s="65" t="s">
        <v>305</v>
      </c>
      <c r="C44" s="263" t="s">
        <v>157</v>
      </c>
      <c r="D44" s="65">
        <v>45692</v>
      </c>
      <c r="E44" s="245">
        <v>45695</v>
      </c>
      <c r="F44" s="65">
        <v>45704</v>
      </c>
      <c r="G44" s="65">
        <v>45706</v>
      </c>
      <c r="H44" s="65">
        <v>45708</v>
      </c>
      <c r="I44" s="274" t="s">
        <v>250</v>
      </c>
      <c r="J44" s="245">
        <v>45690</v>
      </c>
      <c r="K44" s="530"/>
    </row>
    <row r="46" spans="1:11">
      <c r="A46" s="78" t="s">
        <v>88</v>
      </c>
    </row>
  </sheetData>
  <dataConsolidate/>
  <mergeCells count="16">
    <mergeCell ref="C34:D34"/>
    <mergeCell ref="K35:K44"/>
    <mergeCell ref="I34:J34"/>
    <mergeCell ref="H9:H13"/>
    <mergeCell ref="C25:D25"/>
    <mergeCell ref="F25:G25"/>
    <mergeCell ref="H26:H31"/>
    <mergeCell ref="C16:D16"/>
    <mergeCell ref="F16:G16"/>
    <mergeCell ref="H17:H22"/>
    <mergeCell ref="A1:H1"/>
    <mergeCell ref="A2:H2"/>
    <mergeCell ref="A3:H3"/>
    <mergeCell ref="A4:H4"/>
    <mergeCell ref="C8:D8"/>
    <mergeCell ref="F8:G8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7"/>
  <sheetViews>
    <sheetView zoomScaleNormal="100" workbookViewId="0">
      <selection activeCell="A37" sqref="A37"/>
    </sheetView>
  </sheetViews>
  <sheetFormatPr defaultColWidth="0" defaultRowHeight="16.5"/>
  <cols>
    <col min="1" max="1" width="24.5" style="116" customWidth="1"/>
    <col min="2" max="2" width="7.125" style="116" customWidth="1"/>
    <col min="3" max="3" width="12.75" style="116" customWidth="1"/>
    <col min="4" max="4" width="8.625" style="116" customWidth="1"/>
    <col min="5" max="5" width="8.75" style="116" bestFit="1" customWidth="1"/>
    <col min="6" max="6" width="10.125" style="116" customWidth="1"/>
    <col min="7" max="7" width="14.875" style="116" customWidth="1"/>
    <col min="8" max="8" width="13.375" style="116" customWidth="1"/>
    <col min="9" max="175" width="9" style="116" customWidth="1"/>
    <col min="176" max="178" width="8" style="116" hidden="1" customWidth="1"/>
    <col min="179" max="199" width="0" style="116" hidden="1" customWidth="1"/>
    <col min="200" max="206" width="8" style="116" hidden="1" customWidth="1"/>
    <col min="207" max="251" width="0" style="116" hidden="1" customWidth="1"/>
    <col min="252" max="16384" width="8" style="116" hidden="1"/>
  </cols>
  <sheetData>
    <row r="1" spans="1:8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</row>
    <row r="2" spans="1:8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</row>
    <row r="3" spans="1:8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</row>
    <row r="4" spans="1:8" s="114" customFormat="1" ht="21" customHeight="1" thickTop="1">
      <c r="A4" s="541" t="s">
        <v>100</v>
      </c>
      <c r="B4" s="541"/>
      <c r="C4" s="541"/>
      <c r="D4" s="541"/>
      <c r="E4" s="541"/>
      <c r="F4" s="541"/>
      <c r="G4" s="541"/>
      <c r="H4" s="541"/>
    </row>
    <row r="5" spans="1:8" ht="21" customHeight="1">
      <c r="A5" s="115" t="s">
        <v>36</v>
      </c>
      <c r="D5" s="117"/>
      <c r="F5" s="118"/>
      <c r="G5" s="119"/>
      <c r="H5" s="120"/>
    </row>
    <row r="6" spans="1:8" ht="17.25" thickBot="1">
      <c r="F6" s="118" t="s">
        <v>2</v>
      </c>
      <c r="G6" s="119">
        <f ca="1">TODAY()</f>
        <v>46016</v>
      </c>
    </row>
    <row r="7" spans="1:8" s="76" customFormat="1" ht="25.5">
      <c r="A7" s="181" t="s">
        <v>1</v>
      </c>
      <c r="B7" s="536" t="s">
        <v>0</v>
      </c>
      <c r="C7" s="536"/>
      <c r="D7" s="345" t="s">
        <v>52</v>
      </c>
      <c r="E7" s="537" t="s">
        <v>75</v>
      </c>
      <c r="F7" s="537"/>
      <c r="G7" s="182" t="s">
        <v>86</v>
      </c>
    </row>
    <row r="8" spans="1:8" s="76" customFormat="1" ht="16.5" customHeight="1">
      <c r="A8" s="283" t="s">
        <v>355</v>
      </c>
      <c r="B8" s="98" t="s">
        <v>136</v>
      </c>
      <c r="C8" s="79">
        <v>46017</v>
      </c>
      <c r="D8" s="79">
        <v>46025</v>
      </c>
      <c r="E8" s="282">
        <v>0.41666666666666669</v>
      </c>
      <c r="F8" s="280">
        <v>46016</v>
      </c>
      <c r="G8" s="542" t="s">
        <v>129</v>
      </c>
    </row>
    <row r="9" spans="1:8" s="21" customFormat="1" ht="16.5" customHeight="1">
      <c r="A9" s="283" t="s">
        <v>241</v>
      </c>
      <c r="B9" s="98" t="s">
        <v>141</v>
      </c>
      <c r="C9" s="79">
        <v>46019</v>
      </c>
      <c r="D9" s="79">
        <v>46027</v>
      </c>
      <c r="E9" s="282">
        <v>0.41666666666666669</v>
      </c>
      <c r="F9" s="280">
        <v>46017</v>
      </c>
      <c r="G9" s="542"/>
    </row>
    <row r="10" spans="1:8" s="76" customFormat="1" ht="16.5" customHeight="1">
      <c r="A10" s="283" t="s">
        <v>239</v>
      </c>
      <c r="B10" s="98" t="s">
        <v>157</v>
      </c>
      <c r="C10" s="121">
        <v>46022</v>
      </c>
      <c r="D10" s="79">
        <v>46030</v>
      </c>
      <c r="E10" s="282">
        <v>0.66666666666666663</v>
      </c>
      <c r="F10" s="280">
        <v>46020</v>
      </c>
      <c r="G10" s="542"/>
    </row>
    <row r="11" spans="1:8" s="76" customFormat="1" ht="16.5" customHeight="1">
      <c r="A11" s="283" t="s">
        <v>356</v>
      </c>
      <c r="B11" s="98" t="s">
        <v>141</v>
      </c>
      <c r="C11" s="121">
        <v>45661</v>
      </c>
      <c r="D11" s="121">
        <v>45669</v>
      </c>
      <c r="E11" s="282">
        <v>0.41666666666666669</v>
      </c>
      <c r="F11" s="280">
        <v>45659</v>
      </c>
      <c r="G11" s="542"/>
    </row>
    <row r="12" spans="1:8" s="76" customFormat="1" ht="16.5" customHeight="1">
      <c r="A12" s="283" t="s">
        <v>357</v>
      </c>
      <c r="B12" s="98" t="s">
        <v>135</v>
      </c>
      <c r="C12" s="79">
        <v>45665</v>
      </c>
      <c r="D12" s="121">
        <v>45673</v>
      </c>
      <c r="E12" s="282">
        <v>0.66666666666666663</v>
      </c>
      <c r="F12" s="280">
        <v>45663</v>
      </c>
      <c r="G12" s="542"/>
    </row>
    <row r="13" spans="1:8" s="76" customFormat="1" ht="16.5" customHeight="1">
      <c r="A13" s="283" t="s">
        <v>358</v>
      </c>
      <c r="B13" s="98" t="s">
        <v>137</v>
      </c>
      <c r="C13" s="79">
        <v>45669</v>
      </c>
      <c r="D13" s="79">
        <v>45676</v>
      </c>
      <c r="E13" s="282">
        <v>0.66666666666666663</v>
      </c>
      <c r="F13" s="280">
        <v>45666</v>
      </c>
      <c r="G13" s="542"/>
    </row>
    <row r="14" spans="1:8" s="76" customFormat="1" ht="16.5" customHeight="1">
      <c r="A14" s="283" t="s">
        <v>359</v>
      </c>
      <c r="B14" s="77" t="s">
        <v>141</v>
      </c>
      <c r="C14" s="121">
        <v>45675</v>
      </c>
      <c r="D14" s="121">
        <v>45683</v>
      </c>
      <c r="E14" s="282">
        <v>0.41666666666666669</v>
      </c>
      <c r="F14" s="280">
        <v>45673</v>
      </c>
      <c r="G14" s="542"/>
      <c r="H14" s="60"/>
    </row>
    <row r="15" spans="1:8" s="76" customFormat="1" ht="17.25" customHeight="1">
      <c r="A15" s="283" t="s">
        <v>350</v>
      </c>
      <c r="B15" s="77" t="s">
        <v>144</v>
      </c>
      <c r="C15" s="121">
        <v>45677</v>
      </c>
      <c r="D15" s="121">
        <v>45685</v>
      </c>
      <c r="E15" s="282">
        <v>0.5</v>
      </c>
      <c r="F15" s="280">
        <v>45675</v>
      </c>
      <c r="G15" s="542"/>
    </row>
    <row r="16" spans="1:8" s="76" customFormat="1" ht="17.25" customHeight="1">
      <c r="A16" s="283" t="s">
        <v>360</v>
      </c>
      <c r="B16" s="77" t="s">
        <v>141</v>
      </c>
      <c r="C16" s="121">
        <v>45682</v>
      </c>
      <c r="D16" s="121">
        <v>45690</v>
      </c>
      <c r="E16" s="282">
        <v>0.41666666666666669</v>
      </c>
      <c r="F16" s="280">
        <v>45680</v>
      </c>
      <c r="G16" s="542"/>
    </row>
    <row r="17" spans="1:10" s="76" customFormat="1" ht="17.25" customHeight="1">
      <c r="A17" s="283" t="s">
        <v>361</v>
      </c>
      <c r="B17" s="77" t="s">
        <v>157</v>
      </c>
      <c r="C17" s="121">
        <v>45685</v>
      </c>
      <c r="D17" s="121">
        <v>45692</v>
      </c>
      <c r="E17" s="282">
        <v>0.66666666666666663</v>
      </c>
      <c r="F17" s="280">
        <v>45683</v>
      </c>
      <c r="G17" s="542"/>
    </row>
    <row r="18" spans="1:10" s="76" customFormat="1" ht="17.25" customHeight="1">
      <c r="A18" s="283" t="s">
        <v>362</v>
      </c>
      <c r="B18" s="77" t="s">
        <v>141</v>
      </c>
      <c r="C18" s="121">
        <v>45689</v>
      </c>
      <c r="D18" s="121">
        <v>45697</v>
      </c>
      <c r="E18" s="282">
        <v>0.41666666666666669</v>
      </c>
      <c r="F18" s="280">
        <v>45687</v>
      </c>
      <c r="G18" s="542"/>
    </row>
    <row r="19" spans="1:10" s="266" customFormat="1" ht="17.25" customHeight="1" thickBot="1">
      <c r="A19" s="281"/>
      <c r="B19" s="346"/>
      <c r="C19" s="86"/>
      <c r="D19" s="86"/>
      <c r="E19" s="304"/>
      <c r="F19" s="305"/>
      <c r="G19" s="543"/>
      <c r="H19" s="273"/>
      <c r="J19" s="76"/>
    </row>
    <row r="20" spans="1:10" s="76" customFormat="1" ht="12.75"/>
    <row r="21" spans="1:10" s="76" customFormat="1" ht="13.5" thickBot="1"/>
    <row r="22" spans="1:10" s="76" customFormat="1" ht="25.5">
      <c r="A22" s="181" t="s">
        <v>1</v>
      </c>
      <c r="B22" s="536" t="s">
        <v>0</v>
      </c>
      <c r="C22" s="536"/>
      <c r="D22" s="183" t="s">
        <v>114</v>
      </c>
      <c r="E22" s="537" t="s">
        <v>110</v>
      </c>
      <c r="F22" s="537"/>
      <c r="G22" s="184" t="s">
        <v>86</v>
      </c>
    </row>
    <row r="23" spans="1:10" s="76" customFormat="1" ht="14.25" customHeight="1">
      <c r="A23" s="283" t="s">
        <v>239</v>
      </c>
      <c r="B23" s="98" t="s">
        <v>157</v>
      </c>
      <c r="C23" s="79">
        <v>46022</v>
      </c>
      <c r="D23" s="79">
        <v>46027</v>
      </c>
      <c r="E23" s="284">
        <v>0.41666666666666669</v>
      </c>
      <c r="F23" s="79">
        <v>46020</v>
      </c>
      <c r="G23" s="538" t="s">
        <v>129</v>
      </c>
    </row>
    <row r="24" spans="1:10" s="76" customFormat="1" ht="16.5" customHeight="1">
      <c r="A24" s="283" t="s">
        <v>240</v>
      </c>
      <c r="B24" s="98" t="s">
        <v>132</v>
      </c>
      <c r="C24" s="79">
        <v>45660</v>
      </c>
      <c r="D24" s="79">
        <v>45665</v>
      </c>
      <c r="E24" s="284">
        <v>0.41666666666666669</v>
      </c>
      <c r="F24" s="79">
        <v>45657</v>
      </c>
      <c r="G24" s="539"/>
    </row>
    <row r="25" spans="1:10" s="76" customFormat="1" ht="16.5" customHeight="1">
      <c r="A25" s="283" t="s">
        <v>345</v>
      </c>
      <c r="B25" s="98" t="s">
        <v>135</v>
      </c>
      <c r="C25" s="121">
        <v>45665</v>
      </c>
      <c r="D25" s="79">
        <v>45670</v>
      </c>
      <c r="E25" s="284">
        <v>0.66666666666666663</v>
      </c>
      <c r="F25" s="79">
        <v>45663</v>
      </c>
      <c r="G25" s="539"/>
    </row>
    <row r="26" spans="1:10" s="76" customFormat="1" ht="16.5" customHeight="1">
      <c r="A26" s="283" t="s">
        <v>346</v>
      </c>
      <c r="B26" s="98" t="s">
        <v>141</v>
      </c>
      <c r="C26" s="121">
        <v>45668</v>
      </c>
      <c r="D26" s="79">
        <v>45673</v>
      </c>
      <c r="E26" s="284">
        <v>0.41666666666666669</v>
      </c>
      <c r="F26" s="79">
        <v>45666</v>
      </c>
      <c r="G26" s="539"/>
    </row>
    <row r="27" spans="1:10" s="76" customFormat="1" ht="16.5" customHeight="1">
      <c r="A27" s="283" t="s">
        <v>347</v>
      </c>
      <c r="B27" s="98" t="s">
        <v>157</v>
      </c>
      <c r="C27" s="79">
        <v>45671</v>
      </c>
      <c r="D27" s="79">
        <v>45676</v>
      </c>
      <c r="E27" s="284">
        <v>0.5</v>
      </c>
      <c r="F27" s="79">
        <v>45669</v>
      </c>
      <c r="G27" s="539"/>
    </row>
    <row r="28" spans="1:10" s="76" customFormat="1" ht="16.5" customHeight="1">
      <c r="A28" s="283" t="s">
        <v>348</v>
      </c>
      <c r="B28" s="98" t="s">
        <v>132</v>
      </c>
      <c r="C28" s="79">
        <v>45674</v>
      </c>
      <c r="D28" s="79">
        <v>45679</v>
      </c>
      <c r="E28" s="284">
        <v>0.66666666666666663</v>
      </c>
      <c r="F28" s="79">
        <v>45672</v>
      </c>
      <c r="G28" s="539"/>
    </row>
    <row r="29" spans="1:10" s="76" customFormat="1" ht="16.5" customHeight="1">
      <c r="A29" s="283" t="s">
        <v>349</v>
      </c>
      <c r="B29" s="98" t="s">
        <v>141</v>
      </c>
      <c r="C29" s="79">
        <v>45675</v>
      </c>
      <c r="D29" s="79">
        <v>45680</v>
      </c>
      <c r="E29" s="284">
        <v>0.66666666666666663</v>
      </c>
      <c r="F29" s="79">
        <v>45673</v>
      </c>
      <c r="G29" s="539"/>
    </row>
    <row r="30" spans="1:10" s="76" customFormat="1" ht="16.5" customHeight="1">
      <c r="A30" s="283" t="s">
        <v>350</v>
      </c>
      <c r="B30" s="98" t="s">
        <v>157</v>
      </c>
      <c r="C30" s="79">
        <v>45678</v>
      </c>
      <c r="D30" s="79">
        <v>45683</v>
      </c>
      <c r="E30" s="284">
        <v>0.66666666666666663</v>
      </c>
      <c r="F30" s="79">
        <v>45676</v>
      </c>
      <c r="G30" s="539"/>
    </row>
    <row r="31" spans="1:10" s="76" customFormat="1" ht="16.5" customHeight="1">
      <c r="A31" s="283" t="s">
        <v>351</v>
      </c>
      <c r="B31" s="98" t="s">
        <v>136</v>
      </c>
      <c r="C31" s="79">
        <v>45680</v>
      </c>
      <c r="D31" s="79">
        <v>45685</v>
      </c>
      <c r="E31" s="284">
        <v>0.66666666666666663</v>
      </c>
      <c r="F31" s="79">
        <v>45678</v>
      </c>
      <c r="G31" s="539"/>
    </row>
    <row r="32" spans="1:10" s="76" customFormat="1" ht="16.5" customHeight="1">
      <c r="A32" s="283" t="s">
        <v>352</v>
      </c>
      <c r="B32" s="98" t="s">
        <v>141</v>
      </c>
      <c r="C32" s="79">
        <v>45682</v>
      </c>
      <c r="D32" s="79">
        <v>45687</v>
      </c>
      <c r="E32" s="284">
        <v>0.66666666666666663</v>
      </c>
      <c r="F32" s="79">
        <v>45680</v>
      </c>
      <c r="G32" s="539"/>
    </row>
    <row r="33" spans="1:8" s="76" customFormat="1" ht="16.5" customHeight="1">
      <c r="A33" s="283" t="s">
        <v>353</v>
      </c>
      <c r="B33" s="98" t="s">
        <v>144</v>
      </c>
      <c r="C33" s="79">
        <v>45684</v>
      </c>
      <c r="D33" s="79">
        <v>45689</v>
      </c>
      <c r="E33" s="284">
        <v>0.41666666666666669</v>
      </c>
      <c r="F33" s="79">
        <v>45681</v>
      </c>
      <c r="G33" s="539"/>
    </row>
    <row r="34" spans="1:8" s="76" customFormat="1" ht="16.5" customHeight="1">
      <c r="A34" s="283" t="s">
        <v>354</v>
      </c>
      <c r="B34" s="98" t="s">
        <v>136</v>
      </c>
      <c r="C34" s="79">
        <v>45687</v>
      </c>
      <c r="D34" s="79">
        <v>45692</v>
      </c>
      <c r="E34" s="284">
        <v>0.66666666666666663</v>
      </c>
      <c r="F34" s="79">
        <v>45685</v>
      </c>
      <c r="G34" s="539"/>
    </row>
    <row r="35" spans="1:8" s="76" customFormat="1" ht="16.5" customHeight="1" thickBot="1">
      <c r="A35" s="463"/>
      <c r="B35" s="263"/>
      <c r="C35" s="86"/>
      <c r="D35" s="86"/>
      <c r="E35" s="285"/>
      <c r="F35" s="86"/>
      <c r="G35" s="540"/>
      <c r="H35" s="76" t="s">
        <v>185</v>
      </c>
    </row>
    <row r="37" spans="1:8">
      <c r="A37" s="122" t="s">
        <v>88</v>
      </c>
    </row>
  </sheetData>
  <mergeCells count="10">
    <mergeCell ref="B22:C22"/>
    <mergeCell ref="E22:F22"/>
    <mergeCell ref="G23:G35"/>
    <mergeCell ref="A1:H1"/>
    <mergeCell ref="A2:H2"/>
    <mergeCell ref="A3:H3"/>
    <mergeCell ref="A4:H4"/>
    <mergeCell ref="G8:G19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16" t="s">
        <v>76</v>
      </c>
      <c r="B1" s="516"/>
      <c r="C1" s="516"/>
      <c r="D1" s="516"/>
      <c r="E1" s="516"/>
      <c r="F1" s="516"/>
      <c r="G1" s="516"/>
      <c r="H1" s="516"/>
      <c r="I1" s="516"/>
    </row>
    <row r="2" spans="1:9" ht="18.75">
      <c r="A2" s="517" t="s">
        <v>230</v>
      </c>
      <c r="B2" s="517"/>
      <c r="C2" s="517"/>
      <c r="D2" s="517"/>
      <c r="E2" s="517"/>
      <c r="F2" s="517"/>
      <c r="G2" s="517"/>
      <c r="H2" s="517"/>
      <c r="I2" s="517"/>
    </row>
    <row r="3" spans="1:9" ht="19.5" thickBot="1">
      <c r="A3" s="518" t="s">
        <v>82</v>
      </c>
      <c r="B3" s="518"/>
      <c r="C3" s="518"/>
      <c r="D3" s="518"/>
      <c r="E3" s="518"/>
      <c r="F3" s="518"/>
      <c r="G3" s="518"/>
      <c r="H3" s="518"/>
      <c r="I3" s="518"/>
    </row>
    <row r="4" spans="1:9" ht="21" thickTop="1">
      <c r="A4" s="520" t="s">
        <v>168</v>
      </c>
      <c r="B4" s="520"/>
      <c r="C4" s="520"/>
      <c r="D4" s="520"/>
      <c r="E4" s="520"/>
      <c r="F4" s="520"/>
      <c r="G4" s="520"/>
      <c r="H4" s="520"/>
      <c r="I4" s="520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90" t="s">
        <v>2</v>
      </c>
      <c r="I6" s="89">
        <f ca="1">TODAY()</f>
        <v>46016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6" t="s">
        <v>1</v>
      </c>
      <c r="B8" s="177" t="s">
        <v>3</v>
      </c>
      <c r="C8" s="526" t="s">
        <v>0</v>
      </c>
      <c r="D8" s="526"/>
      <c r="E8" s="178" t="s">
        <v>164</v>
      </c>
      <c r="F8" s="178" t="s">
        <v>182</v>
      </c>
      <c r="G8" s="527" t="s">
        <v>75</v>
      </c>
      <c r="H8" s="527"/>
      <c r="I8" s="179" t="s">
        <v>85</v>
      </c>
    </row>
    <row r="9" spans="1:9">
      <c r="A9" s="180" t="s">
        <v>200</v>
      </c>
      <c r="B9" s="175" t="s">
        <v>321</v>
      </c>
      <c r="C9" s="105" t="s">
        <v>137</v>
      </c>
      <c r="D9" s="102">
        <v>45662</v>
      </c>
      <c r="E9" s="75">
        <v>45664</v>
      </c>
      <c r="F9" s="75">
        <v>45674</v>
      </c>
      <c r="G9" s="214" t="s">
        <v>363</v>
      </c>
      <c r="H9" s="75">
        <v>45659</v>
      </c>
      <c r="I9" s="531" t="s">
        <v>127</v>
      </c>
    </row>
    <row r="10" spans="1:9">
      <c r="A10" s="104" t="s">
        <v>186</v>
      </c>
      <c r="B10" s="103" t="s">
        <v>322</v>
      </c>
      <c r="C10" s="105" t="s">
        <v>137</v>
      </c>
      <c r="D10" s="62">
        <v>45669</v>
      </c>
      <c r="E10" s="75">
        <v>45671</v>
      </c>
      <c r="F10" s="75">
        <v>45681</v>
      </c>
      <c r="G10" s="214" t="s">
        <v>202</v>
      </c>
      <c r="H10" s="75">
        <v>45665</v>
      </c>
      <c r="I10" s="531"/>
    </row>
    <row r="11" spans="1:9">
      <c r="A11" s="104" t="s">
        <v>200</v>
      </c>
      <c r="B11" s="103" t="s">
        <v>323</v>
      </c>
      <c r="C11" s="105" t="s">
        <v>137</v>
      </c>
      <c r="D11" s="62">
        <v>45676</v>
      </c>
      <c r="E11" s="75">
        <v>45678</v>
      </c>
      <c r="F11" s="75">
        <v>45688</v>
      </c>
      <c r="G11" s="214" t="s">
        <v>202</v>
      </c>
      <c r="H11" s="75">
        <v>45672</v>
      </c>
      <c r="I11" s="531"/>
    </row>
    <row r="12" spans="1:9">
      <c r="A12" s="340" t="s">
        <v>186</v>
      </c>
      <c r="B12" s="341" t="s">
        <v>324</v>
      </c>
      <c r="C12" s="333" t="s">
        <v>137</v>
      </c>
      <c r="D12" s="253">
        <v>45683</v>
      </c>
      <c r="E12" s="342">
        <v>45685</v>
      </c>
      <c r="F12" s="342">
        <v>45695</v>
      </c>
      <c r="G12" s="343" t="s">
        <v>202</v>
      </c>
      <c r="H12" s="342">
        <v>45679</v>
      </c>
      <c r="I12" s="532"/>
    </row>
    <row r="13" spans="1:9" ht="17.25" thickBot="1">
      <c r="A13" s="410" t="s">
        <v>97</v>
      </c>
      <c r="B13" s="354" t="s">
        <v>325</v>
      </c>
      <c r="C13" s="355" t="s">
        <v>137</v>
      </c>
      <c r="D13" s="65">
        <v>45690</v>
      </c>
      <c r="E13" s="245">
        <v>45692</v>
      </c>
      <c r="F13" s="245">
        <v>45702</v>
      </c>
      <c r="G13" s="274" t="s">
        <v>202</v>
      </c>
      <c r="H13" s="245">
        <v>45686</v>
      </c>
      <c r="I13" s="533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2" sqref="A42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</row>
    <row r="2" spans="1:52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</row>
    <row r="3" spans="1:52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52" s="14" customFormat="1" ht="30.75" customHeight="1" thickTop="1">
      <c r="A4" s="552" t="s">
        <v>101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</row>
    <row r="5" spans="1:52" s="16" customFormat="1" ht="21" customHeight="1" thickBot="1">
      <c r="A5" s="115" t="s">
        <v>36</v>
      </c>
      <c r="B5" s="68"/>
      <c r="C5" s="19"/>
      <c r="D5" s="246"/>
      <c r="E5" s="19"/>
      <c r="L5" s="118" t="s">
        <v>2</v>
      </c>
      <c r="M5" s="119">
        <f ca="1">TODAY()</f>
        <v>46016</v>
      </c>
    </row>
    <row r="6" spans="1:52" s="72" customFormat="1" ht="40.5" customHeight="1" thickBot="1">
      <c r="A6" s="420" t="s">
        <v>1</v>
      </c>
      <c r="B6" s="421" t="s">
        <v>3</v>
      </c>
      <c r="C6" s="422"/>
      <c r="D6" s="423" t="s">
        <v>0</v>
      </c>
      <c r="E6" s="424" t="s">
        <v>173</v>
      </c>
      <c r="F6" s="424" t="s">
        <v>174</v>
      </c>
      <c r="G6" s="424" t="s">
        <v>166</v>
      </c>
      <c r="H6" s="424" t="s">
        <v>167</v>
      </c>
      <c r="I6" s="425" t="s">
        <v>140</v>
      </c>
      <c r="J6" s="554" t="s">
        <v>110</v>
      </c>
      <c r="K6" s="555"/>
      <c r="L6" s="556"/>
      <c r="M6" s="348" t="s">
        <v>85</v>
      </c>
      <c r="N6" s="492" t="s">
        <v>211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52" s="72" customFormat="1" ht="15.75" customHeight="1">
      <c r="A7" s="153" t="s">
        <v>227</v>
      </c>
      <c r="B7" s="418" t="s">
        <v>297</v>
      </c>
      <c r="C7" s="414" t="str">
        <f>IF(OR(WEEKDAY(D7)={1,2,3,4,5,6}),CHOOSE(WEEKDAY(D7),"SUN","MON","TUE","WED","THU","FRI"),"SAT")</f>
        <v>SUN</v>
      </c>
      <c r="D7" s="154">
        <v>46026</v>
      </c>
      <c r="E7" s="154">
        <f>D7+9</f>
        <v>46035</v>
      </c>
      <c r="F7" s="154">
        <f>D7+14</f>
        <v>46040</v>
      </c>
      <c r="G7" s="154"/>
      <c r="H7" s="154"/>
      <c r="I7" s="428"/>
      <c r="J7" s="489">
        <v>0.41666666666666669</v>
      </c>
      <c r="K7" s="260" t="str">
        <f>IF(OR(WEEKDAY(L7)={1,2,3,4,5,6}),CHOOSE(WEEKDAY(L7),"SUN","MON","TUE","WED","THU","FRI"),"SAT")</f>
        <v>FRI</v>
      </c>
      <c r="L7" s="155">
        <f>D7-2</f>
        <v>46024</v>
      </c>
      <c r="M7" s="490" t="s">
        <v>209</v>
      </c>
      <c r="N7" s="490" t="s">
        <v>212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</row>
    <row r="8" spans="1:52" s="72" customFormat="1" ht="15.75" customHeight="1">
      <c r="A8" s="226" t="s">
        <v>379</v>
      </c>
      <c r="B8" s="416" t="s">
        <v>297</v>
      </c>
      <c r="C8" s="412" t="str">
        <f>IF(OR(WEEKDAY(D8)={1,2,3,4,5,6}),CHOOSE(WEEKDAY(D8),"SUN","MON","TUE","WED","THU","FRI"),"SAT")</f>
        <v>WED</v>
      </c>
      <c r="D8" s="405">
        <v>46029</v>
      </c>
      <c r="E8" s="87">
        <f>D8+8</f>
        <v>46037</v>
      </c>
      <c r="F8" s="87">
        <f>D8+13</f>
        <v>46042</v>
      </c>
      <c r="G8" s="87"/>
      <c r="H8" s="87"/>
      <c r="I8" s="426"/>
      <c r="J8" s="430">
        <v>0.41666666666666669</v>
      </c>
      <c r="K8" s="259" t="str">
        <f>IF(OR(WEEKDAY(L8)={1,2,3,4,5,6}),CHOOSE(WEEKDAY(L8),"SUN","MON","TUE","WED","THU","FRI"),"SAT")</f>
        <v>MON</v>
      </c>
      <c r="L8" s="227">
        <f>D8-2</f>
        <v>46027</v>
      </c>
      <c r="M8" s="487" t="s">
        <v>209</v>
      </c>
      <c r="N8" s="487" t="s">
        <v>212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52" s="72" customFormat="1" ht="15.75" hidden="1" customHeight="1">
      <c r="A9" s="226" t="s">
        <v>225</v>
      </c>
      <c r="B9" s="416" t="s">
        <v>226</v>
      </c>
      <c r="C9" s="412" t="str">
        <f>IF(OR(WEEKDAY(D9)={1,2,3,4,5,6}),CHOOSE(WEEKDAY(D9),"SUN","MON","TUE","WED","THU","FRI"),"SAT")</f>
        <v>SUN</v>
      </c>
      <c r="D9" s="405">
        <v>45935</v>
      </c>
      <c r="E9" s="87">
        <f>D9+8</f>
        <v>45943</v>
      </c>
      <c r="F9" s="87">
        <f>E9+5</f>
        <v>45948</v>
      </c>
      <c r="G9" s="87"/>
      <c r="H9" s="87"/>
      <c r="I9" s="426"/>
      <c r="J9" s="430">
        <v>0.41666666666666669</v>
      </c>
      <c r="K9" s="259" t="str">
        <f>IF(OR(WEEKDAY(L9)={1,2,3,4,5,6}),CHOOSE(WEEKDAY(L9),"SUN","MON","TUE","WED","THU","FRI"),"SAT")</f>
        <v>FRI</v>
      </c>
      <c r="L9" s="227">
        <f>D9-2</f>
        <v>45933</v>
      </c>
      <c r="M9" s="487" t="s">
        <v>209</v>
      </c>
      <c r="N9" s="487" t="s">
        <v>212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</row>
    <row r="10" spans="1:52" s="72" customFormat="1" ht="15.75" customHeight="1">
      <c r="A10" s="226" t="s">
        <v>390</v>
      </c>
      <c r="B10" s="416" t="s">
        <v>297</v>
      </c>
      <c r="C10" s="412" t="str">
        <f>IF(OR(WEEKDAY(D10)={1,2,3,4,5,6}),CHOOSE(WEEKDAY(D10),"SUN","MON","TUE","WED","THU","FRI"),"SAT")</f>
        <v>THU</v>
      </c>
      <c r="D10" s="87">
        <v>46030</v>
      </c>
      <c r="E10" s="87"/>
      <c r="F10" s="87"/>
      <c r="G10" s="87">
        <f>D10+7</f>
        <v>46037</v>
      </c>
      <c r="H10" s="87">
        <f>D10+8</f>
        <v>46038</v>
      </c>
      <c r="I10" s="426"/>
      <c r="J10" s="430">
        <v>0.41666666666666669</v>
      </c>
      <c r="K10" s="259" t="str">
        <f>IF(OR(WEEKDAY(L10)={1,2,3,4,5,6}),CHOOSE(WEEKDAY(L10),"SUN","MON","TUE","WED","THU","FRI"),"SAT")</f>
        <v>TUE</v>
      </c>
      <c r="L10" s="227">
        <f t="shared" ref="L10:L28" si="0">D10-2</f>
        <v>46028</v>
      </c>
      <c r="M10" s="487" t="s">
        <v>209</v>
      </c>
      <c r="N10" s="487" t="s">
        <v>212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52" s="72" customFormat="1" ht="15.75" customHeight="1">
      <c r="A11" s="466" t="s">
        <v>264</v>
      </c>
      <c r="B11" s="486" t="s">
        <v>396</v>
      </c>
      <c r="C11" s="412" t="str">
        <f>IF(OR(WEEKDAY(D11)={1,2,3,4,5,6}),CHOOSE(WEEKDAY(D11),"SUN","MON","TUE","WED","THU","FRI"),"SAT")</f>
        <v>MON</v>
      </c>
      <c r="D11" s="467">
        <v>46027</v>
      </c>
      <c r="E11" s="467"/>
      <c r="F11" s="467"/>
      <c r="G11" s="467">
        <f>D11+8</f>
        <v>46035</v>
      </c>
      <c r="H11" s="467"/>
      <c r="I11" s="468"/>
      <c r="J11" s="491">
        <v>0.58333333333333337</v>
      </c>
      <c r="K11" s="259" t="str">
        <f>IF(OR(WEEKDAY(L11)={1,2,3,4,5,6}),CHOOSE(WEEKDAY(L11),"SUN","MON","TUE","WED","THU","FRI"),"SAT")</f>
        <v>FRI</v>
      </c>
      <c r="L11" s="470">
        <f>D11-3</f>
        <v>46024</v>
      </c>
      <c r="M11" s="487" t="s">
        <v>210</v>
      </c>
      <c r="N11" s="487" t="s">
        <v>213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52" s="391" customFormat="1" ht="15.75" customHeight="1" thickBot="1">
      <c r="A12" s="403" t="s">
        <v>227</v>
      </c>
      <c r="B12" s="417" t="s">
        <v>297</v>
      </c>
      <c r="C12" s="413" t="str">
        <f>IF(OR(WEEKDAY(D12)={1,2,3,4,5,6}),CHOOSE(WEEKDAY(D12),"SUN","MON","TUE","WED","THU","FRI"),"SAT")</f>
        <v>SUN</v>
      </c>
      <c r="D12" s="404">
        <v>46026</v>
      </c>
      <c r="E12" s="404"/>
      <c r="F12" s="404"/>
      <c r="G12" s="404"/>
      <c r="H12" s="404"/>
      <c r="I12" s="427">
        <f>D12+8</f>
        <v>46034</v>
      </c>
      <c r="J12" s="431">
        <v>0.41666666666666669</v>
      </c>
      <c r="K12" s="406" t="str">
        <f>IF(OR(WEEKDAY(L12)={1,2,3,4,5,6}),CHOOSE(WEEKDAY(L12),"SUN","MON","TUE","WED","THU","FRI"),"SAT")</f>
        <v>THU</v>
      </c>
      <c r="L12" s="402">
        <f>D12-3</f>
        <v>46023</v>
      </c>
      <c r="M12" s="488" t="s">
        <v>208</v>
      </c>
      <c r="N12" s="488" t="s">
        <v>212</v>
      </c>
      <c r="O12" s="390"/>
      <c r="P12" s="390"/>
      <c r="Q12" s="390"/>
      <c r="R12" s="390"/>
      <c r="S12" s="390"/>
      <c r="T12" s="390"/>
      <c r="U12" s="390"/>
      <c r="V12" s="390"/>
      <c r="W12" s="390"/>
      <c r="X12" s="390"/>
    </row>
    <row r="13" spans="1:52" s="72" customFormat="1" ht="15.75" customHeight="1">
      <c r="A13" s="153" t="s">
        <v>229</v>
      </c>
      <c r="B13" s="418" t="s">
        <v>297</v>
      </c>
      <c r="C13" s="414" t="str">
        <f>IF(OR(WEEKDAY(D13)={1,2,3,4,5,6}),CHOOSE(WEEKDAY(D13),"SUN","MON","TUE","WED","THU","FRI"),"SAT")</f>
        <v>SUN</v>
      </c>
      <c r="D13" s="154">
        <v>46033</v>
      </c>
      <c r="E13" s="154">
        <f>D13+8</f>
        <v>46041</v>
      </c>
      <c r="F13" s="154">
        <f>D13+13</f>
        <v>46046</v>
      </c>
      <c r="G13" s="154"/>
      <c r="H13" s="154"/>
      <c r="I13" s="428"/>
      <c r="J13" s="489">
        <v>0.41666666666666669</v>
      </c>
      <c r="K13" s="260" t="str">
        <f>IF(OR(WEEKDAY(L13)={1,2,3,4,5,6}),CHOOSE(WEEKDAY(L13),"SUN","MON","TUE","WED","THU","FRI"),"SAT")</f>
        <v>FRI</v>
      </c>
      <c r="L13" s="155">
        <f>D13-2</f>
        <v>46031</v>
      </c>
      <c r="M13" s="490" t="s">
        <v>209</v>
      </c>
      <c r="N13" s="490" t="s">
        <v>212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</row>
    <row r="14" spans="1:52" s="72" customFormat="1" ht="18.75" customHeight="1">
      <c r="A14" s="226" t="s">
        <v>225</v>
      </c>
      <c r="B14" s="416" t="s">
        <v>226</v>
      </c>
      <c r="C14" s="412" t="str">
        <f>IF(OR(WEEKDAY(D14)={1,2,3,4,5,6}),CHOOSE(WEEKDAY(D14),"SUN","MON","TUE","WED","THU","FRI"),"SAT")</f>
        <v>THU</v>
      </c>
      <c r="D14" s="87">
        <v>46037</v>
      </c>
      <c r="E14" s="87">
        <f>D14+8</f>
        <v>46045</v>
      </c>
      <c r="F14" s="87">
        <f>D14+13</f>
        <v>46050</v>
      </c>
      <c r="G14" s="87"/>
      <c r="H14" s="87"/>
      <c r="I14" s="426"/>
      <c r="J14" s="430">
        <v>0.41666666666666669</v>
      </c>
      <c r="K14" s="259" t="str">
        <f>IF(OR(WEEKDAY(L14)={1,2,3,4,5,6}),CHOOSE(WEEKDAY(L14),"SUN","MON","TUE","WED","THU","FRI"),"SAT")</f>
        <v>TUE</v>
      </c>
      <c r="L14" s="227">
        <f t="shared" si="0"/>
        <v>46035</v>
      </c>
      <c r="M14" s="487" t="s">
        <v>209</v>
      </c>
      <c r="N14" s="487" t="s">
        <v>212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</row>
    <row r="15" spans="1:52" s="72" customFormat="1" ht="18.75" hidden="1" customHeight="1">
      <c r="A15" s="226" t="s">
        <v>380</v>
      </c>
      <c r="B15" s="416" t="s">
        <v>381</v>
      </c>
      <c r="C15" s="412" t="str">
        <f>IF(OR(WEEKDAY(D15)={1,2,3,4,5,6}),CHOOSE(WEEKDAY(D15),"SUN","MON","TUE","WED","THU","FRI"),"SAT")</f>
        <v>SUN</v>
      </c>
      <c r="D15" s="87">
        <v>45942</v>
      </c>
      <c r="E15" s="87">
        <f>D15+8</f>
        <v>45950</v>
      </c>
      <c r="F15" s="87">
        <f>D15+5</f>
        <v>45947</v>
      </c>
      <c r="G15" s="87"/>
      <c r="H15" s="87"/>
      <c r="I15" s="426"/>
      <c r="J15" s="430">
        <v>0.41666666666666669</v>
      </c>
      <c r="K15" s="259" t="str">
        <f>IF(OR(WEEKDAY(L15)={1,2,3,4,5,6}),CHOOSE(WEEKDAY(L15),"SUN","MON","TUE","WED","THU","FRI"),"SAT")</f>
        <v>FRI</v>
      </c>
      <c r="L15" s="227">
        <f t="shared" si="0"/>
        <v>45940</v>
      </c>
      <c r="M15" s="487" t="s">
        <v>209</v>
      </c>
      <c r="N15" s="487" t="s">
        <v>212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</row>
    <row r="16" spans="1:52" s="72" customFormat="1" ht="18.75" customHeight="1">
      <c r="A16" s="226" t="s">
        <v>391</v>
      </c>
      <c r="B16" s="416" t="s">
        <v>392</v>
      </c>
      <c r="C16" s="412" t="str">
        <f>IF(OR(WEEKDAY(D16)={1,2,3,4,5,6}),CHOOSE(WEEKDAY(D16),"SUN","MON","TUE","WED","THU","FRI"),"SAT")</f>
        <v>WED</v>
      </c>
      <c r="D16" s="87">
        <v>46036</v>
      </c>
      <c r="E16" s="87"/>
      <c r="F16" s="87"/>
      <c r="G16" s="87">
        <f>D16+8</f>
        <v>46044</v>
      </c>
      <c r="H16" s="87">
        <f>D16+9</f>
        <v>46045</v>
      </c>
      <c r="I16" s="426"/>
      <c r="J16" s="430">
        <v>0.41666666666666669</v>
      </c>
      <c r="K16" s="259" t="str">
        <f>IF(OR(WEEKDAY(L16)={1,2,3,4,5,6}),CHOOSE(WEEKDAY(L16),"SUN","MON","TUE","WED","THU","FRI"),"SAT")</f>
        <v>MON</v>
      </c>
      <c r="L16" s="227">
        <f t="shared" si="0"/>
        <v>46034</v>
      </c>
      <c r="M16" s="487" t="s">
        <v>209</v>
      </c>
      <c r="N16" s="487" t="s">
        <v>212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</row>
    <row r="17" spans="1:52" s="72" customFormat="1" ht="18.75" customHeight="1">
      <c r="A17" s="466" t="s">
        <v>265</v>
      </c>
      <c r="B17" s="486" t="s">
        <v>263</v>
      </c>
      <c r="C17" s="412" t="str">
        <f>IF(OR(WEEKDAY(D17)={1,2,3,4,5,6}),CHOOSE(WEEKDAY(D17),"SUN","MON","TUE","WED","THU","FRI"),"SAT")</f>
        <v>MON</v>
      </c>
      <c r="D17" s="467">
        <v>46034</v>
      </c>
      <c r="E17" s="467"/>
      <c r="F17" s="467"/>
      <c r="G17" s="467">
        <f>D17+9</f>
        <v>46043</v>
      </c>
      <c r="H17" s="467"/>
      <c r="I17" s="468"/>
      <c r="J17" s="491">
        <v>0.58333333333333337</v>
      </c>
      <c r="K17" s="259" t="str">
        <f>IF(OR(WEEKDAY(L17)={1,2,3,4,5,6}),CHOOSE(WEEKDAY(L17),"SUN","MON","TUE","WED","THU","FRI"),"SAT")</f>
        <v>FRI</v>
      </c>
      <c r="L17" s="470">
        <f>D17-3</f>
        <v>46031</v>
      </c>
      <c r="M17" s="487" t="s">
        <v>210</v>
      </c>
      <c r="N17" s="487" t="s">
        <v>213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</row>
    <row r="18" spans="1:52" s="391" customFormat="1" ht="16.5" customHeight="1" thickBot="1">
      <c r="A18" s="400" t="s">
        <v>229</v>
      </c>
      <c r="B18" s="419" t="s">
        <v>297</v>
      </c>
      <c r="C18" s="415" t="str">
        <f>IF(OR(WEEKDAY(D18)={1,2,3,4,5,6}),CHOOSE(WEEKDAY(D18),"SUN","MON","TUE","WED","THU","FRI"),"SAT")</f>
        <v>SUN</v>
      </c>
      <c r="D18" s="401">
        <v>46033</v>
      </c>
      <c r="E18" s="401"/>
      <c r="F18" s="401"/>
      <c r="G18" s="401"/>
      <c r="H18" s="401"/>
      <c r="I18" s="429">
        <f>D18+7</f>
        <v>46040</v>
      </c>
      <c r="J18" s="431">
        <v>0.41666666666666669</v>
      </c>
      <c r="K18" s="406" t="str">
        <f>IF(OR(WEEKDAY(L18)={1,2,3,4,5,6}),CHOOSE(WEEKDAY(L18),"SUN","MON","TUE","WED","THU","FRI"),"SAT")</f>
        <v>THU</v>
      </c>
      <c r="L18" s="402">
        <f>D18-3</f>
        <v>46030</v>
      </c>
      <c r="M18" s="488" t="s">
        <v>208</v>
      </c>
      <c r="N18" s="488" t="s">
        <v>212</v>
      </c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2"/>
    </row>
    <row r="19" spans="1:52" s="72" customFormat="1" ht="16.5" customHeight="1">
      <c r="A19" s="153" t="s">
        <v>382</v>
      </c>
      <c r="B19" s="418" t="s">
        <v>383</v>
      </c>
      <c r="C19" s="414" t="str">
        <f>IF(OR(WEEKDAY(D19)={1,2,3,4,5,6}),CHOOSE(WEEKDAY(D19),"SUN","MON","TUE","WED","THU","FRI"),"SAT")</f>
        <v>SAT</v>
      </c>
      <c r="D19" s="154">
        <v>46039</v>
      </c>
      <c r="E19" s="154">
        <f>D19+8</f>
        <v>46047</v>
      </c>
      <c r="F19" s="154">
        <f>D19+13</f>
        <v>46052</v>
      </c>
      <c r="G19" s="154"/>
      <c r="H19" s="154"/>
      <c r="I19" s="428"/>
      <c r="J19" s="444">
        <v>0.41666666666666669</v>
      </c>
      <c r="K19" s="441" t="str">
        <f>IF(OR(WEEKDAY(L19)={1,2,3,4,5,6}),CHOOSE(WEEKDAY(L19),"SUN","MON","TUE","WED","THU","FRI"),"SAT")</f>
        <v>THU</v>
      </c>
      <c r="L19" s="155">
        <f t="shared" si="0"/>
        <v>46037</v>
      </c>
      <c r="M19" s="490" t="s">
        <v>209</v>
      </c>
      <c r="N19" s="490" t="s">
        <v>212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</row>
    <row r="20" spans="1:52" s="72" customFormat="1" ht="16.5" customHeight="1">
      <c r="A20" s="226" t="s">
        <v>384</v>
      </c>
      <c r="B20" s="416" t="s">
        <v>385</v>
      </c>
      <c r="C20" s="412" t="str">
        <f>IF(OR(WEEKDAY(D20)={1,2,3,4,5,6}),CHOOSE(WEEKDAY(D20),"SUN","MON","TUE","WED","THU","FRI"),"SAT")</f>
        <v>THU</v>
      </c>
      <c r="D20" s="87">
        <v>46044</v>
      </c>
      <c r="E20" s="87">
        <f>D20+8</f>
        <v>46052</v>
      </c>
      <c r="F20" s="87">
        <f>D20+12</f>
        <v>46056</v>
      </c>
      <c r="G20" s="87"/>
      <c r="H20" s="87"/>
      <c r="I20" s="426"/>
      <c r="J20" s="445">
        <v>0.41666666666666669</v>
      </c>
      <c r="K20" s="442" t="str">
        <f>IF(OR(WEEKDAY(L20)={1,2,3,4,5,6}),CHOOSE(WEEKDAY(L20),"SUN","MON","TUE","WED","THU","FRI"),"SAT")</f>
        <v>TUE</v>
      </c>
      <c r="L20" s="227">
        <f t="shared" si="0"/>
        <v>46042</v>
      </c>
      <c r="M20" s="487" t="s">
        <v>209</v>
      </c>
      <c r="N20" s="487" t="s">
        <v>212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</row>
    <row r="21" spans="1:52" s="72" customFormat="1" ht="16.5" hidden="1" customHeight="1">
      <c r="A21" s="226" t="s">
        <v>97</v>
      </c>
      <c r="B21" s="416" t="s">
        <v>207</v>
      </c>
      <c r="C21" s="412" t="str">
        <f>IF(OR(WEEKDAY(D21)={1,2,3,4,5,6}),CHOOSE(WEEKDAY(D21),"SUN","MON","TUE","WED","THU","FRI"),"SAT")</f>
        <v>SUN</v>
      </c>
      <c r="D21" s="87">
        <v>45949</v>
      </c>
      <c r="E21" s="87">
        <f>D21+8</f>
        <v>45957</v>
      </c>
      <c r="F21" s="87">
        <f>E21+5</f>
        <v>45962</v>
      </c>
      <c r="G21" s="87"/>
      <c r="H21" s="87"/>
      <c r="I21" s="426"/>
      <c r="J21" s="445">
        <v>0.45833333333333298</v>
      </c>
      <c r="K21" s="442" t="str">
        <f>IF(OR(WEEKDAY(L21)={1,2,3,4,5,6}),CHOOSE(WEEKDAY(L21),"SUN","MON","TUE","WED","THU","FRI"),"SAT")</f>
        <v>FRI</v>
      </c>
      <c r="L21" s="227">
        <f t="shared" si="0"/>
        <v>45947</v>
      </c>
      <c r="M21" s="487" t="s">
        <v>209</v>
      </c>
      <c r="N21" s="487" t="s">
        <v>212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</row>
    <row r="22" spans="1:52" s="72" customFormat="1" ht="16.5" customHeight="1">
      <c r="A22" s="226" t="s">
        <v>172</v>
      </c>
      <c r="B22" s="416" t="s">
        <v>393</v>
      </c>
      <c r="C22" s="412" t="str">
        <f>IF(OR(WEEKDAY(D22)={1,2,3,4,5,6}),CHOOSE(WEEKDAY(D22),"SUN","MON","TUE","WED","THU","FRI"),"SAT")</f>
        <v>THU</v>
      </c>
      <c r="D22" s="87">
        <v>46044</v>
      </c>
      <c r="E22" s="87"/>
      <c r="F22" s="87"/>
      <c r="G22" s="87">
        <f>D22+7</f>
        <v>46051</v>
      </c>
      <c r="H22" s="87">
        <f>G22+1</f>
        <v>46052</v>
      </c>
      <c r="I22" s="426"/>
      <c r="J22" s="445">
        <v>0.41666666666666669</v>
      </c>
      <c r="K22" s="442" t="str">
        <f>IF(OR(WEEKDAY(L22)={1,2,3,4,5,6}),CHOOSE(WEEKDAY(L22),"SUN","MON","TUE","WED","THU","FRI"),"SAT")</f>
        <v>TUE</v>
      </c>
      <c r="L22" s="227">
        <f t="shared" si="0"/>
        <v>46042</v>
      </c>
      <c r="M22" s="487" t="s">
        <v>209</v>
      </c>
      <c r="N22" s="487" t="s">
        <v>212</v>
      </c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</row>
    <row r="23" spans="1:52" s="72" customFormat="1" ht="16.5" customHeight="1">
      <c r="A23" s="466" t="s">
        <v>266</v>
      </c>
      <c r="B23" s="486" t="s">
        <v>397</v>
      </c>
      <c r="C23" s="412" t="str">
        <f>IF(OR(WEEKDAY(D23)={1,2,3,4,5,6}),CHOOSE(WEEKDAY(D23),"SUN","MON","TUE","WED","THU","FRI"),"SAT")</f>
        <v>MON</v>
      </c>
      <c r="D23" s="467">
        <v>46041</v>
      </c>
      <c r="E23" s="467"/>
      <c r="F23" s="467"/>
      <c r="G23" s="467">
        <f>D23+9</f>
        <v>46050</v>
      </c>
      <c r="H23" s="467"/>
      <c r="I23" s="468"/>
      <c r="J23" s="469">
        <v>0.58333333333333337</v>
      </c>
      <c r="K23" s="442" t="str">
        <f>IF(OR(WEEKDAY(L23)={1,2,3,4,5,6}),CHOOSE(WEEKDAY(L23),"SUN","MON","TUE","WED","THU","FRI"),"SAT")</f>
        <v>FRI</v>
      </c>
      <c r="L23" s="470">
        <f>D23-3</f>
        <v>46038</v>
      </c>
      <c r="M23" s="487" t="s">
        <v>210</v>
      </c>
      <c r="N23" s="487" t="s">
        <v>213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</row>
    <row r="24" spans="1:52" s="391" customFormat="1" ht="16.5" customHeight="1" thickBot="1">
      <c r="A24" s="400" t="s">
        <v>187</v>
      </c>
      <c r="B24" s="419" t="s">
        <v>387</v>
      </c>
      <c r="C24" s="415" t="str">
        <f>IF(OR(WEEKDAY(D24)={1,2,3,4,5,6}),CHOOSE(WEEKDAY(D24),"SUN","MON","TUE","WED","THU","FRI"),"SAT")</f>
        <v>SUN</v>
      </c>
      <c r="D24" s="401">
        <v>46040</v>
      </c>
      <c r="E24" s="401"/>
      <c r="F24" s="401"/>
      <c r="G24" s="401"/>
      <c r="H24" s="401"/>
      <c r="I24" s="429">
        <f>D24+7</f>
        <v>46047</v>
      </c>
      <c r="J24" s="446">
        <v>0.41666666666666669</v>
      </c>
      <c r="K24" s="443" t="str">
        <f>IF(OR(WEEKDAY(L24)={1,2,3,4,5,6}),CHOOSE(WEEKDAY(L24),"SUN","MON","TUE","WED","THU","FRI"),"SAT")</f>
        <v>FRI</v>
      </c>
      <c r="L24" s="402">
        <f t="shared" si="0"/>
        <v>46038</v>
      </c>
      <c r="M24" s="488" t="s">
        <v>208</v>
      </c>
      <c r="N24" s="488" t="s">
        <v>212</v>
      </c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390"/>
      <c r="AI24" s="390"/>
      <c r="AJ24" s="390"/>
      <c r="AK24" s="390"/>
      <c r="AL24" s="390"/>
      <c r="AM24" s="390"/>
      <c r="AN24" s="390"/>
      <c r="AO24" s="390"/>
      <c r="AP24" s="390"/>
      <c r="AQ24" s="390"/>
      <c r="AR24" s="390"/>
      <c r="AS24" s="390"/>
      <c r="AT24" s="390"/>
      <c r="AU24" s="390"/>
      <c r="AV24" s="390"/>
      <c r="AW24" s="390"/>
      <c r="AX24" s="390"/>
      <c r="AY24" s="390"/>
      <c r="AZ24" s="390"/>
    </row>
    <row r="25" spans="1:52" s="72" customFormat="1" ht="16.5" customHeight="1">
      <c r="A25" s="153" t="s">
        <v>386</v>
      </c>
      <c r="B25" s="418" t="s">
        <v>387</v>
      </c>
      <c r="C25" s="414" t="str">
        <f>IF(OR(WEEKDAY(D25)={1,2,3,4,5,6}),CHOOSE(WEEKDAY(D25),"SUN","MON","TUE","WED","THU","FRI"),"SAT")</f>
        <v>MON</v>
      </c>
      <c r="D25" s="154">
        <v>46048</v>
      </c>
      <c r="E25" s="154">
        <f>D25+9</f>
        <v>46057</v>
      </c>
      <c r="F25" s="154">
        <f>D25+14</f>
        <v>46062</v>
      </c>
      <c r="G25" s="154"/>
      <c r="H25" s="154"/>
      <c r="I25" s="428"/>
      <c r="J25" s="444">
        <v>0.41666666666666669</v>
      </c>
      <c r="K25" s="441" t="str">
        <f>IF(OR(WEEKDAY(L25)={1,2,3,4,5,6}),CHOOSE(WEEKDAY(L25),"SUN","MON","TUE","WED","THU","FRI"),"SAT")</f>
        <v>FRI</v>
      </c>
      <c r="L25" s="155">
        <f>D25-3</f>
        <v>46045</v>
      </c>
      <c r="M25" s="490" t="s">
        <v>209</v>
      </c>
      <c r="N25" s="490" t="s">
        <v>212</v>
      </c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</row>
    <row r="26" spans="1:52" s="72" customFormat="1" ht="16.5" customHeight="1">
      <c r="A26" s="226" t="s">
        <v>388</v>
      </c>
      <c r="B26" s="416" t="s">
        <v>389</v>
      </c>
      <c r="C26" s="412" t="str">
        <f>IF(OR(WEEKDAY(D26)={1,2,3,4,5,6}),CHOOSE(WEEKDAY(D26),"SUN","MON","TUE","WED","THU","FRI"),"SAT")</f>
        <v>THU</v>
      </c>
      <c r="D26" s="87">
        <v>46051</v>
      </c>
      <c r="E26" s="87">
        <f>D26+8</f>
        <v>46059</v>
      </c>
      <c r="F26" s="87">
        <f>D26+13</f>
        <v>46064</v>
      </c>
      <c r="G26" s="87"/>
      <c r="H26" s="87"/>
      <c r="I26" s="426"/>
      <c r="J26" s="445">
        <v>0.41666666666666669</v>
      </c>
      <c r="K26" s="442" t="str">
        <f>IF(OR(WEEKDAY(L26)={1,2,3,4,5,6}),CHOOSE(WEEKDAY(L26),"SUN","MON","TUE","WED","THU","FRI"),"SAT")</f>
        <v>TUE</v>
      </c>
      <c r="L26" s="227">
        <f t="shared" si="0"/>
        <v>46049</v>
      </c>
      <c r="M26" s="487" t="s">
        <v>209</v>
      </c>
      <c r="N26" s="487" t="s">
        <v>212</v>
      </c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</row>
    <row r="27" spans="1:52" s="72" customFormat="1" ht="16.5" hidden="1" customHeight="1">
      <c r="A27" s="226" t="s">
        <v>187</v>
      </c>
      <c r="B27" s="416" t="s">
        <v>228</v>
      </c>
      <c r="C27" s="412" t="str">
        <f>IF(OR(WEEKDAY(D27)={1,2,3,4,5,6}),CHOOSE(WEEKDAY(D27),"SUN","MON","TUE","WED","THU","FRI"),"SAT")</f>
        <v>SUN</v>
      </c>
      <c r="D27" s="87">
        <v>45956</v>
      </c>
      <c r="E27" s="87">
        <f>D27+8</f>
        <v>45964</v>
      </c>
      <c r="F27" s="87">
        <f>E27+5</f>
        <v>45969</v>
      </c>
      <c r="G27" s="87"/>
      <c r="H27" s="87"/>
      <c r="I27" s="426"/>
      <c r="J27" s="445">
        <v>0.45833333333333298</v>
      </c>
      <c r="K27" s="442" t="str">
        <f>IF(OR(WEEKDAY(L27)={1,2,3,4,5,6}),CHOOSE(WEEKDAY(L27),"SUN","MON","TUE","WED","THU","FRI"),"SAT")</f>
        <v>FRI</v>
      </c>
      <c r="L27" s="227">
        <f t="shared" si="0"/>
        <v>45954</v>
      </c>
      <c r="M27" s="487" t="s">
        <v>209</v>
      </c>
      <c r="N27" s="487" t="s">
        <v>212</v>
      </c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</row>
    <row r="28" spans="1:52" s="72" customFormat="1" ht="16.5" customHeight="1">
      <c r="A28" s="226" t="s">
        <v>394</v>
      </c>
      <c r="B28" s="416" t="s">
        <v>395</v>
      </c>
      <c r="C28" s="412" t="str">
        <f>IF(OR(WEEKDAY(D28)={1,2,3,4,5,6}),CHOOSE(WEEKDAY(D28),"SUN","MON","TUE","WED","THU","FRI"),"SAT")</f>
        <v>WED</v>
      </c>
      <c r="D28" s="87">
        <v>46050</v>
      </c>
      <c r="E28" s="87"/>
      <c r="F28" s="87"/>
      <c r="G28" s="87">
        <f>D28+8</f>
        <v>46058</v>
      </c>
      <c r="H28" s="87">
        <f>G28+1</f>
        <v>46059</v>
      </c>
      <c r="I28" s="426"/>
      <c r="J28" s="445">
        <v>0.41666666666666669</v>
      </c>
      <c r="K28" s="442" t="str">
        <f>IF(OR(WEEKDAY(L28)={1,2,3,4,5,6}),CHOOSE(WEEKDAY(L28),"SUN","MON","TUE","WED","THU","FRI"),"SAT")</f>
        <v>MON</v>
      </c>
      <c r="L28" s="227">
        <f t="shared" si="0"/>
        <v>46048</v>
      </c>
      <c r="M28" s="487" t="s">
        <v>209</v>
      </c>
      <c r="N28" s="487" t="s">
        <v>212</v>
      </c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</row>
    <row r="29" spans="1:52" s="72" customFormat="1" ht="16.5" customHeight="1">
      <c r="A29" s="466" t="s">
        <v>97</v>
      </c>
      <c r="B29" s="486"/>
      <c r="C29" s="412" t="str">
        <f>IF(OR(WEEKDAY(D29)={1,2,3,4,5,6}),CHOOSE(WEEKDAY(D29),"SUN","MON","TUE","WED","THU","FRI"),"SAT")</f>
        <v>MON</v>
      </c>
      <c r="D29" s="467">
        <v>46048</v>
      </c>
      <c r="E29" s="467"/>
      <c r="F29" s="467"/>
      <c r="G29" s="467">
        <f>D29+9</f>
        <v>46057</v>
      </c>
      <c r="H29" s="467"/>
      <c r="I29" s="468"/>
      <c r="J29" s="469">
        <v>0.58333333333333337</v>
      </c>
      <c r="K29" s="442" t="str">
        <f>IF(OR(WEEKDAY(L29)={1,2,3,4,5,6}),CHOOSE(WEEKDAY(L29),"SUN","MON","TUE","WED","THU","FRI"),"SAT")</f>
        <v>FRI</v>
      </c>
      <c r="L29" s="227">
        <f>D29-3</f>
        <v>46045</v>
      </c>
      <c r="M29" s="487" t="s">
        <v>210</v>
      </c>
      <c r="N29" s="487" t="s">
        <v>213</v>
      </c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</row>
    <row r="30" spans="1:52" s="391" customFormat="1" ht="16.5" customHeight="1" thickBot="1">
      <c r="A30" s="400" t="s">
        <v>227</v>
      </c>
      <c r="B30" s="419" t="s">
        <v>387</v>
      </c>
      <c r="C30" s="415" t="str">
        <f>IF(OR(WEEKDAY(D30)={1,2,3,4,5,6}),CHOOSE(WEEKDAY(D30),"SUN","MON","TUE","WED","THU","FRI"),"SAT")</f>
        <v>SUN</v>
      </c>
      <c r="D30" s="401">
        <v>46047</v>
      </c>
      <c r="E30" s="401"/>
      <c r="F30" s="401"/>
      <c r="G30" s="401"/>
      <c r="H30" s="401"/>
      <c r="I30" s="429">
        <f>D30+8</f>
        <v>46055</v>
      </c>
      <c r="J30" s="446">
        <v>0.41666666666666669</v>
      </c>
      <c r="K30" s="443" t="str">
        <f>IF(OR(WEEKDAY(L30)={1,2,3,4,5,6}),CHOOSE(WEEKDAY(L30),"SUN","MON","TUE","WED","THU","FRI"),"SAT")</f>
        <v>THU</v>
      </c>
      <c r="L30" s="402">
        <f>D30-3</f>
        <v>46044</v>
      </c>
      <c r="M30" s="488" t="s">
        <v>208</v>
      </c>
      <c r="N30" s="488" t="s">
        <v>212</v>
      </c>
      <c r="O30" s="393"/>
      <c r="P30" s="393"/>
      <c r="Q30" s="393"/>
      <c r="R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3"/>
      <c r="AJ30" s="393"/>
      <c r="AK30" s="393"/>
      <c r="AL30" s="393"/>
      <c r="AM30" s="393"/>
      <c r="AN30" s="393"/>
      <c r="AO30" s="393"/>
      <c r="AP30" s="393"/>
      <c r="AQ30" s="393"/>
      <c r="AR30" s="393"/>
      <c r="AS30" s="393"/>
      <c r="AT30" s="393"/>
      <c r="AU30" s="393"/>
      <c r="AV30" s="393"/>
      <c r="AW30" s="393"/>
      <c r="AX30" s="393"/>
      <c r="AY30" s="393"/>
      <c r="AZ30" s="393"/>
    </row>
    <row r="31" spans="1:52" s="21" customFormat="1" ht="17.25" customHeight="1">
      <c r="A31" s="228"/>
      <c r="B31" s="228"/>
      <c r="C31" s="229"/>
      <c r="D31" s="230"/>
      <c r="E31" s="230"/>
      <c r="F31" s="230"/>
      <c r="G31" s="230"/>
      <c r="H31" s="230"/>
      <c r="I31" s="230"/>
      <c r="J31" s="231"/>
      <c r="K31" s="231"/>
      <c r="L31" s="230"/>
      <c r="M31" s="113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53" t="s">
        <v>91</v>
      </c>
      <c r="B32" s="553"/>
      <c r="C32" s="553"/>
      <c r="D32" s="553"/>
      <c r="E32" s="553"/>
      <c r="F32" s="553"/>
      <c r="G32" s="553"/>
      <c r="H32" s="553"/>
      <c r="I32" s="17"/>
      <c r="J32" s="17"/>
      <c r="K32" s="17"/>
      <c r="L32" s="17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</row>
    <row r="33" spans="1:52" s="21" customFormat="1" ht="17.25" customHeight="1">
      <c r="A33" s="544" t="s">
        <v>59</v>
      </c>
      <c r="B33" s="546" t="s">
        <v>48</v>
      </c>
      <c r="C33" s="219" t="s">
        <v>60</v>
      </c>
      <c r="D33" s="219" t="s">
        <v>60</v>
      </c>
      <c r="E33" s="220" t="s">
        <v>61</v>
      </c>
      <c r="F33" s="220" t="s">
        <v>62</v>
      </c>
      <c r="G33" s="548" t="s">
        <v>63</v>
      </c>
      <c r="H33" s="549"/>
      <c r="I33" s="17"/>
      <c r="J33" s="17"/>
      <c r="K33" s="17"/>
      <c r="L33" s="17"/>
      <c r="M33" s="113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45"/>
      <c r="B34" s="547"/>
      <c r="C34" s="221" t="s">
        <v>64</v>
      </c>
      <c r="D34" s="221" t="s">
        <v>65</v>
      </c>
      <c r="E34" s="222" t="s">
        <v>66</v>
      </c>
      <c r="F34" s="222" t="s">
        <v>92</v>
      </c>
      <c r="G34" s="550"/>
      <c r="H34" s="551"/>
      <c r="I34" s="17"/>
      <c r="J34" s="17"/>
      <c r="K34" s="17"/>
      <c r="L34" s="17"/>
      <c r="M34" s="1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6" t="s">
        <v>184</v>
      </c>
      <c r="B35" s="217" t="s">
        <v>398</v>
      </c>
      <c r="C35" s="261">
        <v>0.41666666666666669</v>
      </c>
      <c r="D35" s="225">
        <v>46029</v>
      </c>
      <c r="E35" s="218">
        <v>46032</v>
      </c>
      <c r="F35" s="218">
        <v>46039</v>
      </c>
      <c r="G35" s="223" t="s">
        <v>93</v>
      </c>
      <c r="H35" s="224"/>
      <c r="I35" s="17"/>
      <c r="J35" s="17"/>
      <c r="K35" s="17"/>
      <c r="L35" s="17"/>
      <c r="M35" s="316"/>
      <c r="N35" s="1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6" t="s">
        <v>399</v>
      </c>
      <c r="B36" s="217" t="s">
        <v>400</v>
      </c>
      <c r="C36" s="261">
        <v>0.41666666666666669</v>
      </c>
      <c r="D36" s="225">
        <v>46034</v>
      </c>
      <c r="E36" s="218">
        <v>46036</v>
      </c>
      <c r="F36" s="218">
        <v>46043</v>
      </c>
      <c r="G36" s="223" t="s">
        <v>93</v>
      </c>
      <c r="H36" s="224"/>
      <c r="I36" s="17"/>
      <c r="J36" s="17"/>
      <c r="K36" s="17"/>
      <c r="L36" s="17"/>
      <c r="M36" s="316"/>
      <c r="N36" s="1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6" t="s">
        <v>401</v>
      </c>
      <c r="B37" s="217" t="s">
        <v>387</v>
      </c>
      <c r="C37" s="261">
        <v>0.41666666666666669</v>
      </c>
      <c r="D37" s="225">
        <v>46041</v>
      </c>
      <c r="E37" s="218">
        <v>46043</v>
      </c>
      <c r="F37" s="218">
        <v>46050</v>
      </c>
      <c r="G37" s="223" t="s">
        <v>93</v>
      </c>
      <c r="H37" s="224"/>
      <c r="I37" s="17"/>
      <c r="J37" s="17"/>
      <c r="K37" s="17"/>
      <c r="L37" s="17"/>
      <c r="M37" s="23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6" t="s">
        <v>158</v>
      </c>
      <c r="B38" s="217" t="s">
        <v>287</v>
      </c>
      <c r="C38" s="261">
        <v>0.41666666666666669</v>
      </c>
      <c r="D38" s="225">
        <v>46043</v>
      </c>
      <c r="E38" s="218">
        <v>46046</v>
      </c>
      <c r="F38" s="218">
        <v>46053</v>
      </c>
      <c r="G38" s="223" t="s">
        <v>93</v>
      </c>
      <c r="H38" s="224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  <row r="39" spans="1:52" ht="17.25" thickBot="1">
      <c r="A39" s="233" t="s">
        <v>184</v>
      </c>
      <c r="B39" s="234" t="s">
        <v>320</v>
      </c>
      <c r="C39" s="262">
        <v>0.41666666666666669</v>
      </c>
      <c r="D39" s="238">
        <v>46050</v>
      </c>
      <c r="E39" s="235">
        <v>46053</v>
      </c>
      <c r="F39" s="235">
        <v>46060</v>
      </c>
      <c r="G39" s="236" t="s">
        <v>93</v>
      </c>
      <c r="H39" s="237"/>
    </row>
    <row r="41" spans="1:52">
      <c r="I41" s="16"/>
      <c r="J41" s="16"/>
      <c r="K41" s="16"/>
      <c r="L41" s="16"/>
    </row>
    <row r="42" spans="1:52">
      <c r="A42" s="122" t="s">
        <v>88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2" sqref="A12"/>
    </sheetView>
  </sheetViews>
  <sheetFormatPr defaultRowHeight="16.5"/>
  <cols>
    <col min="1" max="1" width="16.75" style="159" customWidth="1"/>
    <col min="2" max="2" width="5.125" style="159" customWidth="1"/>
    <col min="3" max="3" width="5.875" style="159" customWidth="1"/>
    <col min="4" max="4" width="9.875" style="159" customWidth="1"/>
    <col min="5" max="5" width="9.375" style="159" customWidth="1"/>
    <col min="6" max="6" width="19.625" style="159" customWidth="1"/>
    <col min="7" max="11" width="7.5" style="159" customWidth="1"/>
    <col min="12" max="12" width="10.75" style="159" customWidth="1"/>
    <col min="13" max="13" width="8" style="159" customWidth="1"/>
    <col min="14" max="14" width="16.375" style="159" customWidth="1"/>
    <col min="15" max="15" width="14.5" style="159" customWidth="1"/>
    <col min="16" max="16" width="13" style="159" customWidth="1"/>
    <col min="17" max="16384" width="9" style="159"/>
  </cols>
  <sheetData>
    <row r="1" spans="1:23" s="112" customFormat="1" ht="26.25">
      <c r="A1" s="507" t="s">
        <v>76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60"/>
      <c r="P1" s="60"/>
      <c r="Q1" s="60"/>
      <c r="R1" s="76"/>
      <c r="S1" s="76"/>
      <c r="T1" s="76"/>
      <c r="U1" s="76"/>
      <c r="V1" s="76"/>
      <c r="W1" s="76"/>
    </row>
    <row r="2" spans="1:23" s="113" customFormat="1" ht="18.75">
      <c r="A2" s="508" t="s">
        <v>230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60"/>
      <c r="P2" s="60"/>
      <c r="Q2" s="60"/>
      <c r="R2" s="76"/>
      <c r="S2" s="76"/>
      <c r="T2" s="76"/>
      <c r="U2" s="76"/>
      <c r="V2" s="76"/>
      <c r="W2" s="76"/>
    </row>
    <row r="3" spans="1:23" s="113" customFormat="1" ht="19.5" thickBot="1">
      <c r="A3" s="509" t="s">
        <v>82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60"/>
      <c r="P3" s="60"/>
      <c r="Q3" s="60"/>
      <c r="R3" s="76"/>
      <c r="S3" s="76"/>
      <c r="T3" s="76"/>
      <c r="U3" s="76"/>
      <c r="V3" s="76"/>
      <c r="W3" s="76"/>
    </row>
    <row r="4" spans="1:23" s="114" customFormat="1" ht="21" customHeight="1" thickTop="1">
      <c r="A4" s="557" t="s">
        <v>102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60"/>
      <c r="P4" s="60"/>
      <c r="Q4" s="60"/>
      <c r="R4" s="76"/>
      <c r="S4" s="76"/>
      <c r="T4" s="76"/>
      <c r="U4" s="76"/>
      <c r="V4" s="76"/>
      <c r="W4" s="76"/>
    </row>
    <row r="5" spans="1:23" s="156" customFormat="1" ht="36" customHeight="1" thickBot="1">
      <c r="A5" s="115" t="s">
        <v>36</v>
      </c>
      <c r="G5" s="157"/>
      <c r="M5" s="118" t="s">
        <v>90</v>
      </c>
      <c r="N5" s="128">
        <f ca="1">TODAY()</f>
        <v>46016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64" t="s">
        <v>1</v>
      </c>
      <c r="B6" s="472" t="s">
        <v>48</v>
      </c>
      <c r="C6" s="558" t="s">
        <v>61</v>
      </c>
      <c r="D6" s="559"/>
      <c r="E6" s="439" t="s">
        <v>47</v>
      </c>
      <c r="F6" s="439" t="s">
        <v>33</v>
      </c>
      <c r="G6" s="439" t="s">
        <v>122</v>
      </c>
      <c r="H6" s="439" t="s">
        <v>50</v>
      </c>
      <c r="I6" s="439" t="s">
        <v>161</v>
      </c>
      <c r="J6" s="439" t="s">
        <v>162</v>
      </c>
      <c r="K6" s="439" t="s">
        <v>163</v>
      </c>
      <c r="L6" s="560" t="s">
        <v>41</v>
      </c>
      <c r="M6" s="560"/>
      <c r="N6" s="365" t="s">
        <v>85</v>
      </c>
      <c r="O6" s="60"/>
      <c r="P6" s="60"/>
      <c r="Q6" s="60"/>
    </row>
    <row r="7" spans="1:23" s="76" customFormat="1" ht="18.75" customHeight="1">
      <c r="A7" s="366" t="s">
        <v>231</v>
      </c>
      <c r="B7" s="358" t="s">
        <v>257</v>
      </c>
      <c r="C7" s="358" t="s">
        <v>144</v>
      </c>
      <c r="D7" s="251">
        <v>46021</v>
      </c>
      <c r="E7" s="251">
        <v>46024</v>
      </c>
      <c r="F7" s="359" t="s">
        <v>272</v>
      </c>
      <c r="G7" s="251">
        <v>46041</v>
      </c>
      <c r="H7" s="251">
        <v>46042</v>
      </c>
      <c r="I7" s="251">
        <v>46046</v>
      </c>
      <c r="J7" s="251">
        <v>46059</v>
      </c>
      <c r="K7" s="251">
        <v>46046</v>
      </c>
      <c r="L7" s="360" t="s">
        <v>159</v>
      </c>
      <c r="M7" s="361">
        <v>46018</v>
      </c>
      <c r="N7" s="529" t="s">
        <v>120</v>
      </c>
      <c r="O7" s="60"/>
      <c r="P7" s="60"/>
      <c r="Q7" s="60"/>
    </row>
    <row r="8" spans="1:23" s="76" customFormat="1" ht="19.5" customHeight="1">
      <c r="A8" s="367" t="s">
        <v>219</v>
      </c>
      <c r="B8" s="362" t="s">
        <v>258</v>
      </c>
      <c r="C8" s="358" t="s">
        <v>144</v>
      </c>
      <c r="D8" s="94">
        <v>46028</v>
      </c>
      <c r="E8" s="251">
        <v>46031</v>
      </c>
      <c r="F8" s="363" t="s">
        <v>259</v>
      </c>
      <c r="G8" s="94">
        <v>46048</v>
      </c>
      <c r="H8" s="94">
        <v>46049</v>
      </c>
      <c r="I8" s="94">
        <v>46053</v>
      </c>
      <c r="J8" s="94">
        <v>46066</v>
      </c>
      <c r="K8" s="94">
        <v>46053</v>
      </c>
      <c r="L8" s="360" t="s">
        <v>159</v>
      </c>
      <c r="M8" s="361">
        <v>46025</v>
      </c>
      <c r="N8" s="529"/>
      <c r="O8" s="60"/>
      <c r="P8" s="60"/>
      <c r="Q8" s="60"/>
    </row>
    <row r="9" spans="1:23" s="76" customFormat="1" ht="19.5" customHeight="1">
      <c r="A9" s="367" t="s">
        <v>231</v>
      </c>
      <c r="B9" s="362" t="s">
        <v>273</v>
      </c>
      <c r="C9" s="358" t="s">
        <v>137</v>
      </c>
      <c r="D9" s="94">
        <v>46034</v>
      </c>
      <c r="E9" s="251">
        <v>46037</v>
      </c>
      <c r="F9" s="363" t="s">
        <v>274</v>
      </c>
      <c r="G9" s="94">
        <v>46054</v>
      </c>
      <c r="H9" s="94">
        <v>46055</v>
      </c>
      <c r="I9" s="94">
        <v>46059</v>
      </c>
      <c r="J9" s="94">
        <v>46072</v>
      </c>
      <c r="K9" s="94">
        <v>46059</v>
      </c>
      <c r="L9" s="360" t="s">
        <v>159</v>
      </c>
      <c r="M9" s="361">
        <v>46031</v>
      </c>
      <c r="N9" s="529"/>
      <c r="O9" s="60"/>
      <c r="P9" s="60"/>
      <c r="Q9" s="60"/>
    </row>
    <row r="10" spans="1:23" s="76" customFormat="1" ht="19.5" customHeight="1">
      <c r="A10" s="367" t="s">
        <v>219</v>
      </c>
      <c r="B10" s="362" t="s">
        <v>275</v>
      </c>
      <c r="C10" s="358" t="s">
        <v>137</v>
      </c>
      <c r="D10" s="94">
        <v>46041</v>
      </c>
      <c r="E10" s="251">
        <v>46044</v>
      </c>
      <c r="F10" s="363" t="s">
        <v>276</v>
      </c>
      <c r="G10" s="94">
        <v>46061</v>
      </c>
      <c r="H10" s="94">
        <v>46062</v>
      </c>
      <c r="I10" s="94">
        <v>46066</v>
      </c>
      <c r="J10" s="94">
        <v>46079</v>
      </c>
      <c r="K10" s="94">
        <v>46066</v>
      </c>
      <c r="L10" s="360" t="s">
        <v>159</v>
      </c>
      <c r="M10" s="361">
        <v>46038</v>
      </c>
      <c r="N10" s="529"/>
      <c r="O10" s="60"/>
      <c r="P10" s="60"/>
      <c r="Q10" s="60"/>
    </row>
    <row r="11" spans="1:23" s="76" customFormat="1" ht="19.5" customHeight="1" thickBot="1">
      <c r="A11" s="368" t="s">
        <v>231</v>
      </c>
      <c r="B11" s="369" t="s">
        <v>277</v>
      </c>
      <c r="C11" s="370" t="s">
        <v>137</v>
      </c>
      <c r="D11" s="141">
        <v>46048</v>
      </c>
      <c r="E11" s="371">
        <v>46051</v>
      </c>
      <c r="F11" s="372" t="s">
        <v>278</v>
      </c>
      <c r="G11" s="141">
        <v>46068</v>
      </c>
      <c r="H11" s="141">
        <v>46069</v>
      </c>
      <c r="I11" s="141">
        <v>46073</v>
      </c>
      <c r="J11" s="141">
        <v>46086</v>
      </c>
      <c r="K11" s="141">
        <v>46073</v>
      </c>
      <c r="L11" s="373" t="s">
        <v>159</v>
      </c>
      <c r="M11" s="374">
        <v>46045</v>
      </c>
      <c r="N11" s="530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8" t="s">
        <v>88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2025-12-25T01:22:10Z</dcterms:modified>
</cp:coreProperties>
</file>